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codeName="ThisWorkbook" defaultThemeVersion="124226"/>
  <workbookProtection workbookAlgorithmName="SHA-512" workbookHashValue="sGC1MOSQFTg6TrxaZRqf3DsDisLiABWtPs+2NpYxeORh5G/nqKIjAvtmWo2R9NH6pXI3PugbULqN2nJn4pTqOg==" workbookSaltValue="t7bVtq+fn81mjESo8F0R6g==" workbookSpinCount="100000" lockStructure="1"/>
  <bookViews>
    <workbookView xWindow="0" yWindow="0" windowWidth="20490" windowHeight="7530" xr2:uid="{00000000-000D-0000-FFFF-FFFF00000000}"/>
  </bookViews>
  <sheets>
    <sheet name="Regional Application Budget" sheetId="3" r:id="rId1"/>
    <sheet name="LPA Eligible Amounts" sheetId="5" r:id="rId2"/>
  </sheets>
  <calcPr calcId="171027"/>
  <fileRecoveryPr autoRecover="0"/>
</workbook>
</file>

<file path=xl/calcChain.xml><?xml version="1.0" encoding="utf-8"?>
<calcChain xmlns="http://schemas.openxmlformats.org/spreadsheetml/2006/main">
  <c r="F1" i="3" l="1"/>
  <c r="E7" i="3" l="1"/>
  <c r="F7" i="3"/>
  <c r="G7" i="3"/>
  <c r="I15" i="3"/>
  <c r="I16" i="3"/>
  <c r="I17" i="3"/>
  <c r="I18" i="3"/>
  <c r="I19" i="3"/>
  <c r="I20" i="3"/>
  <c r="I21" i="3"/>
  <c r="I22" i="3"/>
  <c r="I23" i="3"/>
  <c r="I24" i="3"/>
  <c r="I25" i="3"/>
  <c r="I26" i="3"/>
  <c r="I14" i="3"/>
  <c r="G27" i="3"/>
  <c r="F27" i="3"/>
  <c r="G8" i="3" s="1"/>
  <c r="H27" i="3"/>
  <c r="E27" i="3"/>
  <c r="D27" i="3" l="1"/>
  <c r="F8" i="3" s="1"/>
  <c r="I27" i="3" l="1"/>
  <c r="E8" i="3" l="1"/>
  <c r="E9" i="3" s="1"/>
</calcChain>
</file>

<file path=xl/sharedStrings.xml><?xml version="1.0" encoding="utf-8"?>
<sst xmlns="http://schemas.openxmlformats.org/spreadsheetml/2006/main" count="76" uniqueCount="72">
  <si>
    <t>Emergency Shelter</t>
  </si>
  <si>
    <t>Agency Name</t>
  </si>
  <si>
    <t>Street Outreach</t>
  </si>
  <si>
    <t>Rapid Rehousing</t>
  </si>
  <si>
    <t>Prevention</t>
  </si>
  <si>
    <t xml:space="preserve">HMIS </t>
  </si>
  <si>
    <t xml:space="preserve">TOTAL </t>
  </si>
  <si>
    <t>Total Request</t>
  </si>
  <si>
    <t>Local Planning Area</t>
  </si>
  <si>
    <t>CoC</t>
  </si>
  <si>
    <t xml:space="preserve">Total Eligible </t>
  </si>
  <si>
    <t>Emergency Services (60% maximum)</t>
  </si>
  <si>
    <t>Housing Stability (40% minimum)</t>
  </si>
  <si>
    <t>NC-500</t>
  </si>
  <si>
    <t>Forsyth</t>
  </si>
  <si>
    <t>NC-501</t>
  </si>
  <si>
    <t>Buncombe</t>
  </si>
  <si>
    <t>NC-502</t>
  </si>
  <si>
    <t>Durham</t>
  </si>
  <si>
    <t>NC-503-R1</t>
  </si>
  <si>
    <t xml:space="preserve">BoS Region1 </t>
  </si>
  <si>
    <t>NC-503-R2</t>
  </si>
  <si>
    <t>Bos Region 2</t>
  </si>
  <si>
    <t>NC-503-R3</t>
  </si>
  <si>
    <t>BoS Region 3</t>
  </si>
  <si>
    <t>NC-503-R4</t>
  </si>
  <si>
    <t>BoS Region 4</t>
  </si>
  <si>
    <t>NC-503-R5</t>
  </si>
  <si>
    <t>BoS Region 5</t>
  </si>
  <si>
    <t>NC-503-R6</t>
  </si>
  <si>
    <t>BoS Region 6</t>
  </si>
  <si>
    <t>NC-503-R7</t>
  </si>
  <si>
    <t>BoS Region 7</t>
  </si>
  <si>
    <t>NC-503-R8</t>
  </si>
  <si>
    <t>BoS Region 8</t>
  </si>
  <si>
    <t>NC-503-R9</t>
  </si>
  <si>
    <t xml:space="preserve">BoS Region 9 </t>
  </si>
  <si>
    <t>NC-503-R10</t>
  </si>
  <si>
    <t>BoS Region 10</t>
  </si>
  <si>
    <t>NC-503-R11</t>
  </si>
  <si>
    <t>BoS Region 11</t>
  </si>
  <si>
    <t>NC-503-R12</t>
  </si>
  <si>
    <t>BoS Region 12</t>
  </si>
  <si>
    <t>NC-503-R13</t>
  </si>
  <si>
    <t>BoS Region 13</t>
  </si>
  <si>
    <t>NC-504</t>
  </si>
  <si>
    <t>Guilford</t>
  </si>
  <si>
    <t>NC-505</t>
  </si>
  <si>
    <t>Mecklenburg</t>
  </si>
  <si>
    <t>NC-506</t>
  </si>
  <si>
    <t>Tri-Hic</t>
  </si>
  <si>
    <t>NC-507</t>
  </si>
  <si>
    <t>Wake</t>
  </si>
  <si>
    <t>NC-509</t>
  </si>
  <si>
    <t>Gaston-Lincoln-Cleveland</t>
  </si>
  <si>
    <t>NC-511</t>
  </si>
  <si>
    <t>Cumberland</t>
  </si>
  <si>
    <t>NC-513</t>
  </si>
  <si>
    <t>Orange</t>
  </si>
  <si>
    <t>NC-516</t>
  </si>
  <si>
    <t>Northwest</t>
  </si>
  <si>
    <t>Total</t>
  </si>
  <si>
    <t>Eligible Amount</t>
  </si>
  <si>
    <t xml:space="preserve">Application Amount </t>
  </si>
  <si>
    <t xml:space="preserve">Remaining </t>
  </si>
  <si>
    <t>LPA Budget Summary</t>
  </si>
  <si>
    <t>Select One</t>
  </si>
  <si>
    <t>This cell will autopopulate</t>
  </si>
  <si>
    <t>Agency Budget Summary</t>
  </si>
  <si>
    <t xml:space="preserve">Fill out the budget below for each agency you are recommending for funding. </t>
  </si>
  <si>
    <t xml:space="preserve">If any of the amounts below are red, you will need to adjust the budget to conform to the ESG program expenditure limits. </t>
  </si>
  <si>
    <t xml:space="preserve">The totals will autocalculate based on the agency budgets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</si>
</sst>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F75B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" fillId="2" borderId="6" applyNumberFormat="0" applyAlignment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10" applyNumberFormat="0" applyAlignment="0" applyProtection="0"/>
    <xf numFmtId="0" fontId="12" fillId="2" borderId="10" applyNumberFormat="0" applyAlignment="0" applyProtection="0"/>
    <xf numFmtId="0" fontId="13" fillId="0" borderId="11" applyNumberFormat="0" applyFill="0" applyAlignment="0" applyProtection="0"/>
    <xf numFmtId="0" fontId="14" fillId="8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1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21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 applyBorder="1"/>
    <xf numFmtId="0" fontId="3" fillId="0" borderId="0" xfId="0" applyFont="1"/>
    <xf numFmtId="44" fontId="2" fillId="2" borderId="1" xfId="1" applyFont="1" applyFill="1" applyBorder="1"/>
    <xf numFmtId="44" fontId="3" fillId="3" borderId="1" xfId="1" applyFont="1" applyFill="1" applyBorder="1"/>
    <xf numFmtId="44" fontId="22" fillId="2" borderId="1" xfId="1" applyFont="1" applyFill="1" applyBorder="1"/>
    <xf numFmtId="0" fontId="18" fillId="0" borderId="1" xfId="35" applyFill="1" applyBorder="1" applyAlignment="1">
      <alignment horizontal="left" vertical="center"/>
    </xf>
    <xf numFmtId="0" fontId="18" fillId="0" borderId="1" xfId="35" applyFont="1" applyFill="1" applyBorder="1" applyAlignment="1">
      <alignment horizontal="left" vertical="center"/>
    </xf>
    <xf numFmtId="44" fontId="18" fillId="0" borderId="1" xfId="35" applyNumberFormat="1" applyFill="1" applyBorder="1" applyAlignment="1">
      <alignment horizontal="left" vertical="center"/>
    </xf>
    <xf numFmtId="0" fontId="18" fillId="0" borderId="1" xfId="35" applyNumberFormat="1" applyFill="1" applyBorder="1" applyAlignment="1">
      <alignment horizontal="left" vertical="center"/>
    </xf>
    <xf numFmtId="0" fontId="18" fillId="0" borderId="1" xfId="35" applyNumberFormat="1" applyFont="1" applyFill="1" applyBorder="1" applyAlignment="1">
      <alignment horizontal="left" vertical="center"/>
    </xf>
    <xf numFmtId="164" fontId="18" fillId="0" borderId="1" xfId="35" applyNumberFormat="1" applyFill="1" applyBorder="1" applyAlignment="1">
      <alignment horizontal="left" vertical="center"/>
    </xf>
    <xf numFmtId="0" fontId="20" fillId="0" borderId="1" xfId="35" applyFont="1" applyFill="1" applyBorder="1" applyAlignment="1">
      <alignment horizontal="center" vertical="center"/>
    </xf>
    <xf numFmtId="0" fontId="20" fillId="0" borderId="1" xfId="35" applyFont="1" applyFill="1" applyBorder="1" applyAlignment="1">
      <alignment horizontal="center" vertical="center" wrapText="1"/>
    </xf>
    <xf numFmtId="44" fontId="23" fillId="0" borderId="1" xfId="1" applyFont="1" applyBorder="1" applyProtection="1">
      <protection locked="0"/>
    </xf>
    <xf numFmtId="0" fontId="25" fillId="0" borderId="3" xfId="0" applyFont="1" applyBorder="1" applyProtection="1">
      <protection locked="0"/>
    </xf>
    <xf numFmtId="0" fontId="3" fillId="3" borderId="2" xfId="0" applyFont="1" applyFill="1" applyBorder="1"/>
    <xf numFmtId="0" fontId="0" fillId="0" borderId="0" xfId="0" applyBorder="1"/>
    <xf numFmtId="0" fontId="0" fillId="3" borderId="4" xfId="0" applyFill="1" applyBorder="1"/>
    <xf numFmtId="44" fontId="0" fillId="3" borderId="4" xfId="0" applyNumberFormat="1" applyFill="1" applyBorder="1"/>
    <xf numFmtId="0" fontId="0" fillId="3" borderId="2" xfId="0" applyFill="1" applyBorder="1"/>
    <xf numFmtId="0" fontId="0" fillId="3" borderId="3" xfId="0" applyFill="1" applyBorder="1"/>
    <xf numFmtId="0" fontId="26" fillId="3" borderId="1" xfId="35" applyFont="1" applyFill="1" applyBorder="1" applyAlignment="1">
      <alignment horizontal="center" vertical="center" wrapText="1"/>
    </xf>
    <xf numFmtId="44" fontId="0" fillId="3" borderId="1" xfId="1" applyFont="1" applyFill="1" applyBorder="1"/>
    <xf numFmtId="0" fontId="0" fillId="3" borderId="5" xfId="0" applyFill="1" applyBorder="1"/>
    <xf numFmtId="0" fontId="27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26" fillId="3" borderId="2" xfId="35" applyFont="1" applyFill="1" applyBorder="1" applyAlignment="1">
      <alignment horizontal="center" vertical="center"/>
    </xf>
    <xf numFmtId="44" fontId="0" fillId="3" borderId="2" xfId="1" applyFont="1" applyFill="1" applyBorder="1"/>
    <xf numFmtId="44" fontId="0" fillId="3" borderId="2" xfId="0" applyNumberFormat="1" applyFill="1" applyBorder="1"/>
    <xf numFmtId="0" fontId="26" fillId="3" borderId="15" xfId="35" applyFont="1" applyFill="1" applyBorder="1" applyAlignment="1">
      <alignment horizontal="center" vertical="center" wrapText="1"/>
    </xf>
    <xf numFmtId="44" fontId="0" fillId="3" borderId="15" xfId="1" applyFont="1" applyFill="1" applyBorder="1"/>
    <xf numFmtId="44" fontId="0" fillId="3" borderId="16" xfId="0" applyNumberFormat="1" applyFill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5" xfId="0" applyFont="1" applyFill="1" applyBorder="1"/>
    <xf numFmtId="0" fontId="28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5" fillId="3" borderId="3" xfId="0" applyFont="1" applyFill="1" applyBorder="1"/>
    <xf numFmtId="0" fontId="25" fillId="3" borderId="5" xfId="0" applyFont="1" applyFill="1" applyBorder="1"/>
    <xf numFmtId="0" fontId="25" fillId="3" borderId="2" xfId="0" applyFont="1" applyFill="1" applyBorder="1"/>
    <xf numFmtId="0" fontId="28" fillId="0" borderId="0" xfId="0" applyFont="1" applyFill="1" applyBorder="1" applyAlignment="1">
      <alignment horizontal="center" vertical="top" wrapText="1"/>
    </xf>
    <xf numFmtId="0" fontId="24" fillId="34" borderId="2" xfId="0" applyFont="1" applyFill="1" applyBorder="1" applyAlignment="1">
      <alignment horizontal="center" vertical="center"/>
    </xf>
    <xf numFmtId="0" fontId="24" fillId="34" borderId="3" xfId="0" applyFont="1" applyFill="1" applyBorder="1" applyAlignment="1">
      <alignment horizontal="center" vertical="center"/>
    </xf>
    <xf numFmtId="0" fontId="24" fillId="34" borderId="5" xfId="0" applyFont="1" applyFill="1" applyBorder="1" applyAlignment="1">
      <alignment horizontal="center" vertical="center"/>
    </xf>
    <xf numFmtId="0" fontId="24" fillId="34" borderId="1" xfId="0" applyFont="1" applyFill="1" applyBorder="1" applyAlignment="1">
      <alignment horizontal="center" vertical="center"/>
    </xf>
    <xf numFmtId="0" fontId="20" fillId="0" borderId="1" xfId="35" applyFont="1" applyFill="1" applyBorder="1" applyAlignment="1">
      <alignment horizontal="center" vertical="center"/>
    </xf>
  </cellXfs>
  <cellStyles count="50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9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2" xfId="48" xr:uid="{00000000-0005-0000-0000-00001C000000}"/>
    <cellStyle name="Currency 3" xfId="36" xr:uid="{00000000-0005-0000-0000-00001D000000}"/>
    <cellStyle name="Explanatory Text" xfId="15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2" builtinId="24" customBuiltin="1"/>
    <cellStyle name="Neutral 2" xfId="38" xr:uid="{00000000-0005-0000-0000-000026000000}"/>
    <cellStyle name="Normal" xfId="0" builtinId="0"/>
    <cellStyle name="Normal 2" xfId="45" xr:uid="{00000000-0005-0000-0000-000028000000}"/>
    <cellStyle name="Normal 3" xfId="47" xr:uid="{00000000-0005-0000-0000-000029000000}"/>
    <cellStyle name="Normal 4" xfId="35" xr:uid="{00000000-0005-0000-0000-00002A000000}"/>
    <cellStyle name="Note 2" xfId="46" xr:uid="{00000000-0005-0000-0000-00002B000000}"/>
    <cellStyle name="Output" xfId="2" builtinId="21" customBuiltin="1"/>
    <cellStyle name="Percent 2" xfId="49" xr:uid="{00000000-0005-0000-0000-00002D000000}"/>
    <cellStyle name="Percent 3" xfId="37" xr:uid="{00000000-0005-0000-0000-00002E000000}"/>
    <cellStyle name="Title" xfId="3" builtinId="15" customBuiltin="1"/>
    <cellStyle name="Total" xfId="16" builtinId="25" customBuiltin="1"/>
    <cellStyle name="Warning Text" xfId="14" builtinId="11" customBuiltin="1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7"/>
  <sheetViews>
    <sheetView showGridLines="0" tabSelected="1" view="pageLayout" zoomScaleNormal="100" workbookViewId="0">
      <selection activeCell="A14" sqref="A14:C14"/>
    </sheetView>
  </sheetViews>
  <sheetFormatPr defaultRowHeight="15" x14ac:dyDescent="0.25"/>
  <cols>
    <col min="1" max="2" width="16" customWidth="1"/>
    <col min="3" max="3" width="6" customWidth="1"/>
    <col min="4" max="4" width="16" bestFit="1" customWidth="1"/>
    <col min="5" max="6" width="15" bestFit="1" customWidth="1"/>
    <col min="7" max="8" width="14.28515625" bestFit="1" customWidth="1"/>
    <col min="9" max="9" width="14.140625" customWidth="1"/>
  </cols>
  <sheetData>
    <row r="1" spans="1:9" ht="20.25" customHeight="1" x14ac:dyDescent="0.25">
      <c r="B1" s="49" t="s">
        <v>8</v>
      </c>
      <c r="C1" s="47"/>
      <c r="D1" s="47"/>
      <c r="E1" s="15" t="s">
        <v>66</v>
      </c>
      <c r="F1" s="47" t="str">
        <f>VLOOKUP(E1,'LPA Eligible Amounts'!A1:B26,2,FALSE)</f>
        <v>This cell will autopopulate</v>
      </c>
      <c r="G1" s="47"/>
      <c r="H1" s="48"/>
    </row>
    <row r="2" spans="1:9" x14ac:dyDescent="0.25">
      <c r="A2" s="2"/>
      <c r="B2" s="2"/>
      <c r="C2" s="2"/>
      <c r="D2" s="2"/>
      <c r="E2" s="2"/>
      <c r="F2" s="2"/>
      <c r="G2" s="2"/>
    </row>
    <row r="3" spans="1:9" ht="18" customHeight="1" x14ac:dyDescent="0.25">
      <c r="A3" s="51" t="s">
        <v>65</v>
      </c>
      <c r="B3" s="52"/>
      <c r="C3" s="52"/>
      <c r="D3" s="52"/>
      <c r="E3" s="52"/>
      <c r="F3" s="52"/>
      <c r="G3" s="52"/>
      <c r="H3" s="52"/>
      <c r="I3" s="53"/>
    </row>
    <row r="4" spans="1:9" s="28" customFormat="1" ht="13.5" customHeight="1" x14ac:dyDescent="0.25">
      <c r="A4" s="25"/>
      <c r="B4" s="46" t="s">
        <v>71</v>
      </c>
      <c r="C4" s="46"/>
      <c r="D4" s="46"/>
      <c r="E4" s="46"/>
      <c r="F4" s="46"/>
      <c r="G4" s="46"/>
      <c r="H4" s="46"/>
      <c r="I4" s="25"/>
    </row>
    <row r="5" spans="1:9" s="30" customFormat="1" ht="18" customHeight="1" x14ac:dyDescent="0.25">
      <c r="A5" s="29"/>
      <c r="B5" s="50" t="s">
        <v>70</v>
      </c>
      <c r="C5" s="50"/>
      <c r="D5" s="50"/>
      <c r="E5" s="50"/>
      <c r="F5" s="50"/>
      <c r="G5" s="50"/>
      <c r="H5" s="50"/>
      <c r="I5" s="29"/>
    </row>
    <row r="6" spans="1:9" ht="42.75" customHeight="1" x14ac:dyDescent="0.25">
      <c r="B6" s="1"/>
      <c r="C6" s="20"/>
      <c r="D6" s="18"/>
      <c r="E6" s="31" t="s">
        <v>10</v>
      </c>
      <c r="F6" s="34" t="s">
        <v>11</v>
      </c>
      <c r="G6" s="22" t="s">
        <v>12</v>
      </c>
    </row>
    <row r="7" spans="1:9" x14ac:dyDescent="0.25">
      <c r="A7" s="17"/>
      <c r="C7" s="16" t="s">
        <v>62</v>
      </c>
      <c r="D7" s="24"/>
      <c r="E7" s="32">
        <f>VLOOKUP(F1,'LPA Eligible Amounts'!B1:F26,2,FALSE)</f>
        <v>0</v>
      </c>
      <c r="F7" s="35">
        <f>VLOOKUP(F1,'LPA Eligible Amounts'!B1:F26,3,FALSE)</f>
        <v>0</v>
      </c>
      <c r="G7" s="23">
        <f>VLOOKUP(F1,'LPA Eligible Amounts'!B1:F26,4,FALSE)</f>
        <v>0</v>
      </c>
    </row>
    <row r="8" spans="1:9" x14ac:dyDescent="0.25">
      <c r="A8" s="17"/>
      <c r="C8" s="16" t="s">
        <v>63</v>
      </c>
      <c r="D8" s="24"/>
      <c r="E8" s="32">
        <f>I27</f>
        <v>0</v>
      </c>
      <c r="F8" s="35">
        <f>D27+E27</f>
        <v>0</v>
      </c>
      <c r="G8" s="23">
        <f>F27+G27+H27</f>
        <v>0</v>
      </c>
    </row>
    <row r="9" spans="1:9" x14ac:dyDescent="0.25">
      <c r="A9" s="17"/>
      <c r="C9" s="16" t="s">
        <v>64</v>
      </c>
      <c r="D9" s="21"/>
      <c r="E9" s="33">
        <f>E7-E8</f>
        <v>0</v>
      </c>
      <c r="F9" s="36"/>
      <c r="G9" s="19"/>
    </row>
    <row r="10" spans="1:9" ht="24" customHeight="1" x14ac:dyDescent="0.25"/>
    <row r="11" spans="1:9" ht="18" customHeight="1" x14ac:dyDescent="0.25">
      <c r="A11" s="54" t="s">
        <v>68</v>
      </c>
      <c r="B11" s="54"/>
      <c r="C11" s="54"/>
      <c r="D11" s="54"/>
      <c r="E11" s="54"/>
      <c r="F11" s="54"/>
      <c r="G11" s="54"/>
      <c r="H11" s="54"/>
      <c r="I11" s="54"/>
    </row>
    <row r="12" spans="1:9" ht="18" customHeight="1" x14ac:dyDescent="0.25">
      <c r="A12" s="44" t="s">
        <v>69</v>
      </c>
      <c r="B12" s="45"/>
      <c r="C12" s="45"/>
      <c r="D12" s="45"/>
      <c r="E12" s="45"/>
      <c r="F12" s="45"/>
      <c r="G12" s="45"/>
      <c r="H12" s="45"/>
      <c r="I12" s="45"/>
    </row>
    <row r="13" spans="1:9" ht="37.5" customHeight="1" x14ac:dyDescent="0.25">
      <c r="A13" s="40" t="s">
        <v>1</v>
      </c>
      <c r="B13" s="40"/>
      <c r="C13" s="40"/>
      <c r="D13" s="26" t="s">
        <v>0</v>
      </c>
      <c r="E13" s="26" t="s">
        <v>2</v>
      </c>
      <c r="F13" s="26" t="s">
        <v>3</v>
      </c>
      <c r="G13" s="27" t="s">
        <v>4</v>
      </c>
      <c r="H13" s="27" t="s">
        <v>5</v>
      </c>
      <c r="I13" s="27" t="s">
        <v>6</v>
      </c>
    </row>
    <row r="14" spans="1:9" x14ac:dyDescent="0.25">
      <c r="A14" s="37"/>
      <c r="B14" s="38"/>
      <c r="C14" s="39"/>
      <c r="D14" s="14"/>
      <c r="E14" s="14"/>
      <c r="F14" s="14"/>
      <c r="G14" s="14"/>
      <c r="H14" s="14"/>
      <c r="I14" s="5">
        <f>SUM(D14:H14)</f>
        <v>0</v>
      </c>
    </row>
    <row r="15" spans="1:9" x14ac:dyDescent="0.25">
      <c r="A15" s="37"/>
      <c r="B15" s="38"/>
      <c r="C15" s="39"/>
      <c r="D15" s="14"/>
      <c r="E15" s="14"/>
      <c r="F15" s="14"/>
      <c r="G15" s="14"/>
      <c r="H15" s="14"/>
      <c r="I15" s="5">
        <f t="shared" ref="I15:I26" si="0">SUM(D15:H15)</f>
        <v>0</v>
      </c>
    </row>
    <row r="16" spans="1:9" x14ac:dyDescent="0.25">
      <c r="A16" s="37"/>
      <c r="B16" s="38"/>
      <c r="C16" s="39"/>
      <c r="D16" s="14"/>
      <c r="E16" s="14"/>
      <c r="F16" s="14"/>
      <c r="G16" s="14"/>
      <c r="H16" s="14"/>
      <c r="I16" s="5">
        <f t="shared" si="0"/>
        <v>0</v>
      </c>
    </row>
    <row r="17" spans="1:9" x14ac:dyDescent="0.25">
      <c r="A17" s="37"/>
      <c r="B17" s="38"/>
      <c r="C17" s="39"/>
      <c r="D17" s="14"/>
      <c r="E17" s="14"/>
      <c r="F17" s="14"/>
      <c r="G17" s="14"/>
      <c r="H17" s="14"/>
      <c r="I17" s="5">
        <f t="shared" si="0"/>
        <v>0</v>
      </c>
    </row>
    <row r="18" spans="1:9" x14ac:dyDescent="0.25">
      <c r="A18" s="37"/>
      <c r="B18" s="38"/>
      <c r="C18" s="39"/>
      <c r="D18" s="14"/>
      <c r="E18" s="14"/>
      <c r="F18" s="14"/>
      <c r="G18" s="14"/>
      <c r="H18" s="14"/>
      <c r="I18" s="5">
        <f t="shared" si="0"/>
        <v>0</v>
      </c>
    </row>
    <row r="19" spans="1:9" x14ac:dyDescent="0.25">
      <c r="A19" s="37"/>
      <c r="B19" s="38"/>
      <c r="C19" s="39"/>
      <c r="D19" s="14"/>
      <c r="E19" s="14"/>
      <c r="F19" s="14"/>
      <c r="G19" s="14"/>
      <c r="H19" s="14"/>
      <c r="I19" s="5">
        <f t="shared" si="0"/>
        <v>0</v>
      </c>
    </row>
    <row r="20" spans="1:9" x14ac:dyDescent="0.25">
      <c r="A20" s="37"/>
      <c r="B20" s="38"/>
      <c r="C20" s="39"/>
      <c r="D20" s="14"/>
      <c r="E20" s="14"/>
      <c r="F20" s="14"/>
      <c r="G20" s="14"/>
      <c r="H20" s="14"/>
      <c r="I20" s="5">
        <f t="shared" si="0"/>
        <v>0</v>
      </c>
    </row>
    <row r="21" spans="1:9" x14ac:dyDescent="0.25">
      <c r="A21" s="37"/>
      <c r="B21" s="38"/>
      <c r="C21" s="39"/>
      <c r="D21" s="14"/>
      <c r="E21" s="14"/>
      <c r="F21" s="14"/>
      <c r="G21" s="14"/>
      <c r="H21" s="14"/>
      <c r="I21" s="5">
        <f t="shared" si="0"/>
        <v>0</v>
      </c>
    </row>
    <row r="22" spans="1:9" x14ac:dyDescent="0.25">
      <c r="A22" s="37"/>
      <c r="B22" s="38"/>
      <c r="C22" s="39"/>
      <c r="D22" s="14"/>
      <c r="E22" s="14"/>
      <c r="F22" s="14"/>
      <c r="G22" s="14"/>
      <c r="H22" s="14"/>
      <c r="I22" s="5">
        <f t="shared" si="0"/>
        <v>0</v>
      </c>
    </row>
    <row r="23" spans="1:9" x14ac:dyDescent="0.25">
      <c r="A23" s="37"/>
      <c r="B23" s="38"/>
      <c r="C23" s="39"/>
      <c r="D23" s="14"/>
      <c r="E23" s="14"/>
      <c r="F23" s="14"/>
      <c r="G23" s="14"/>
      <c r="H23" s="14"/>
      <c r="I23" s="5">
        <f t="shared" si="0"/>
        <v>0</v>
      </c>
    </row>
    <row r="24" spans="1:9" x14ac:dyDescent="0.25">
      <c r="A24" s="37"/>
      <c r="B24" s="38"/>
      <c r="C24" s="39"/>
      <c r="D24" s="14"/>
      <c r="E24" s="14"/>
      <c r="F24" s="14"/>
      <c r="G24" s="14"/>
      <c r="H24" s="14"/>
      <c r="I24" s="5">
        <f t="shared" si="0"/>
        <v>0</v>
      </c>
    </row>
    <row r="25" spans="1:9" x14ac:dyDescent="0.25">
      <c r="A25" s="37"/>
      <c r="B25" s="38"/>
      <c r="C25" s="39"/>
      <c r="D25" s="14"/>
      <c r="E25" s="14"/>
      <c r="F25" s="14"/>
      <c r="G25" s="14"/>
      <c r="H25" s="14"/>
      <c r="I25" s="5">
        <f t="shared" si="0"/>
        <v>0</v>
      </c>
    </row>
    <row r="26" spans="1:9" x14ac:dyDescent="0.25">
      <c r="A26" s="37"/>
      <c r="B26" s="38"/>
      <c r="C26" s="39"/>
      <c r="D26" s="14"/>
      <c r="E26" s="14"/>
      <c r="F26" s="14"/>
      <c r="G26" s="14"/>
      <c r="H26" s="14"/>
      <c r="I26" s="5">
        <f t="shared" si="0"/>
        <v>0</v>
      </c>
    </row>
    <row r="27" spans="1:9" x14ac:dyDescent="0.25">
      <c r="A27" s="41" t="s">
        <v>7</v>
      </c>
      <c r="B27" s="42"/>
      <c r="C27" s="43"/>
      <c r="D27" s="3">
        <f t="shared" ref="D27:I27" si="1">SUM(D14:D26)</f>
        <v>0</v>
      </c>
      <c r="E27" s="3">
        <f t="shared" si="1"/>
        <v>0</v>
      </c>
      <c r="F27" s="4">
        <f t="shared" si="1"/>
        <v>0</v>
      </c>
      <c r="G27" s="4">
        <f t="shared" si="1"/>
        <v>0</v>
      </c>
      <c r="H27" s="3">
        <f t="shared" si="1"/>
        <v>0</v>
      </c>
      <c r="I27" s="3">
        <f t="shared" si="1"/>
        <v>0</v>
      </c>
    </row>
  </sheetData>
  <sheetProtection algorithmName="SHA-512" hashValue="UnkObZpOdqmecU9KRJtPgnf/ZPQUlNfTOqhSPrn6p+nNSpRWIWjcdMBD4JwIE4zaRWIzHyNwFo536et3mnTjfA==" saltValue="3rDGSv3OgSYE+74NhCFqCg==" spinCount="100000" sheet="1" selectLockedCells="1"/>
  <mergeCells count="22">
    <mergeCell ref="A12:I12"/>
    <mergeCell ref="B4:H4"/>
    <mergeCell ref="F1:H1"/>
    <mergeCell ref="B1:D1"/>
    <mergeCell ref="B5:H5"/>
    <mergeCell ref="A3:I3"/>
    <mergeCell ref="A11:I11"/>
    <mergeCell ref="A23:C23"/>
    <mergeCell ref="A24:C24"/>
    <mergeCell ref="A25:C25"/>
    <mergeCell ref="A26:C26"/>
    <mergeCell ref="A27:C2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conditionalFormatting sqref="E8">
    <cfRule type="cellIs" dxfId="10" priority="15" operator="lessThan">
      <formula>$E$7</formula>
    </cfRule>
    <cfRule type="cellIs" dxfId="9" priority="16" operator="greaterThan">
      <formula>$E$7</formula>
    </cfRule>
    <cfRule type="cellIs" dxfId="8" priority="2" operator="equal">
      <formula>$E$7</formula>
    </cfRule>
  </conditionalFormatting>
  <conditionalFormatting sqref="D8">
    <cfRule type="cellIs" dxfId="7" priority="11" operator="lessThan">
      <formula>$D$7</formula>
    </cfRule>
    <cfRule type="cellIs" dxfId="6" priority="14" operator="greaterThan">
      <formula>$D$7</formula>
    </cfRule>
  </conditionalFormatting>
  <conditionalFormatting sqref="F8">
    <cfRule type="cellIs" dxfId="5" priority="8" operator="lessThan">
      <formula>$F$7</formula>
    </cfRule>
    <cfRule type="cellIs" dxfId="4" priority="9" operator="greaterThan">
      <formula>$F$7</formula>
    </cfRule>
    <cfRule type="cellIs" dxfId="3" priority="3" operator="equal">
      <formula>$F$7</formula>
    </cfRule>
  </conditionalFormatting>
  <conditionalFormatting sqref="G8">
    <cfRule type="cellIs" dxfId="2" priority="5" operator="greaterThan">
      <formula>$E$7</formula>
    </cfRule>
    <cfRule type="cellIs" dxfId="1" priority="6" operator="lessThan">
      <formula>$E$7</formula>
    </cfRule>
    <cfRule type="cellIs" dxfId="0" priority="1" operator="equal">
      <formula>$G$7</formula>
    </cfRule>
  </conditionalFormatting>
  <pageMargins left="0.5" right="0.5" top="1.25" bottom="0.75" header="0.3" footer="0.3"/>
  <pageSetup orientation="landscape" r:id="rId1"/>
  <headerFooter>
    <oddHeader xml:space="preserve">&amp;C&amp;"-,Bold"&amp;14North Carolina Emergency Solutions Grant
FY17 Application for Program Year 2018&amp;"-,Regular"&amp;11
&amp;"-,Bold"&amp;12Regional Application: Budget Summary </oddHeader>
    <oddFooter>&amp;LFY17 NC ESG Application Regional Budget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'LPA Eligible Amounts'!$A$3:$A$26</xm:f>
          </x14:formula1>
          <xm:sqref>D2</xm:sqref>
        </x14:dataValidation>
        <x14:dataValidation type="list" allowBlank="1" showInputMessage="1" showErrorMessage="1" xr:uid="{00000000-0002-0000-0000-000001000000}">
          <x14:formula1>
            <xm:f>'LPA Eligible Amounts'!$A$2:$A$26</xm:f>
          </x14:formula1>
          <xm:sqref>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7"/>
  <sheetViews>
    <sheetView workbookViewId="0">
      <selection activeCell="H14" sqref="H14"/>
    </sheetView>
  </sheetViews>
  <sheetFormatPr defaultRowHeight="15" x14ac:dyDescent="0.25"/>
  <cols>
    <col min="1" max="1" width="10" bestFit="1" customWidth="1"/>
    <col min="2" max="2" width="21.140625" bestFit="1" customWidth="1"/>
    <col min="3" max="3" width="11.85546875" bestFit="1" customWidth="1"/>
    <col min="4" max="5" width="12" bestFit="1" customWidth="1"/>
  </cols>
  <sheetData>
    <row r="1" spans="1:5" ht="51" x14ac:dyDescent="0.25">
      <c r="A1" s="55" t="s">
        <v>9</v>
      </c>
      <c r="B1" s="55"/>
      <c r="C1" s="12" t="s">
        <v>10</v>
      </c>
      <c r="D1" s="13" t="s">
        <v>11</v>
      </c>
      <c r="E1" s="13" t="s">
        <v>12</v>
      </c>
    </row>
    <row r="2" spans="1:5" x14ac:dyDescent="0.25">
      <c r="A2" s="12" t="s">
        <v>66</v>
      </c>
      <c r="B2" s="12" t="s">
        <v>67</v>
      </c>
      <c r="C2" s="12"/>
      <c r="D2" s="13"/>
      <c r="E2" s="13"/>
    </row>
    <row r="3" spans="1:5" x14ac:dyDescent="0.25">
      <c r="A3" s="6" t="s">
        <v>13</v>
      </c>
      <c r="B3" s="7" t="s">
        <v>14</v>
      </c>
      <c r="C3" s="11">
        <v>197432</v>
      </c>
      <c r="D3" s="8">
        <v>118459</v>
      </c>
      <c r="E3" s="8">
        <v>78973</v>
      </c>
    </row>
    <row r="4" spans="1:5" x14ac:dyDescent="0.25">
      <c r="A4" s="6" t="s">
        <v>15</v>
      </c>
      <c r="B4" s="7" t="s">
        <v>16</v>
      </c>
      <c r="C4" s="11">
        <v>123460</v>
      </c>
      <c r="D4" s="8">
        <v>74076</v>
      </c>
      <c r="E4" s="8">
        <v>49384</v>
      </c>
    </row>
    <row r="5" spans="1:5" x14ac:dyDescent="0.25">
      <c r="A5" s="6" t="s">
        <v>17</v>
      </c>
      <c r="B5" s="7" t="s">
        <v>18</v>
      </c>
      <c r="C5" s="11">
        <v>160344</v>
      </c>
      <c r="D5" s="8">
        <v>96206</v>
      </c>
      <c r="E5" s="8">
        <v>64138</v>
      </c>
    </row>
    <row r="6" spans="1:5" x14ac:dyDescent="0.25">
      <c r="A6" s="6" t="s">
        <v>19</v>
      </c>
      <c r="B6" s="7" t="s">
        <v>20</v>
      </c>
      <c r="C6" s="11">
        <v>119011</v>
      </c>
      <c r="D6" s="8">
        <v>71407</v>
      </c>
      <c r="E6" s="8">
        <v>47604</v>
      </c>
    </row>
    <row r="7" spans="1:5" x14ac:dyDescent="0.25">
      <c r="A7" s="6" t="s">
        <v>21</v>
      </c>
      <c r="B7" s="7" t="s">
        <v>22</v>
      </c>
      <c r="C7" s="11">
        <v>107627</v>
      </c>
      <c r="D7" s="8">
        <v>64576</v>
      </c>
      <c r="E7" s="8">
        <v>43051</v>
      </c>
    </row>
    <row r="8" spans="1:5" x14ac:dyDescent="0.25">
      <c r="A8" s="6" t="s">
        <v>23</v>
      </c>
      <c r="B8" s="7" t="s">
        <v>24</v>
      </c>
      <c r="C8" s="11">
        <v>181347</v>
      </c>
      <c r="D8" s="8">
        <v>108808</v>
      </c>
      <c r="E8" s="8">
        <v>72539</v>
      </c>
    </row>
    <row r="9" spans="1:5" x14ac:dyDescent="0.25">
      <c r="A9" s="6" t="s">
        <v>25</v>
      </c>
      <c r="B9" s="7" t="s">
        <v>26</v>
      </c>
      <c r="C9" s="11">
        <v>158523</v>
      </c>
      <c r="D9" s="8">
        <v>95114</v>
      </c>
      <c r="E9" s="8">
        <v>63409</v>
      </c>
    </row>
    <row r="10" spans="1:5" x14ac:dyDescent="0.25">
      <c r="A10" s="6" t="s">
        <v>27</v>
      </c>
      <c r="B10" s="7" t="s">
        <v>28</v>
      </c>
      <c r="C10" s="11">
        <v>306501</v>
      </c>
      <c r="D10" s="8">
        <v>183901</v>
      </c>
      <c r="E10" s="8">
        <v>122600</v>
      </c>
    </row>
    <row r="11" spans="1:5" x14ac:dyDescent="0.25">
      <c r="A11" s="6" t="s">
        <v>29</v>
      </c>
      <c r="B11" s="7" t="s">
        <v>30</v>
      </c>
      <c r="C11" s="11">
        <v>182372</v>
      </c>
      <c r="D11" s="8">
        <v>109423</v>
      </c>
      <c r="E11" s="8">
        <v>72949</v>
      </c>
    </row>
    <row r="12" spans="1:5" x14ac:dyDescent="0.25">
      <c r="A12" s="6" t="s">
        <v>31</v>
      </c>
      <c r="B12" s="7" t="s">
        <v>32</v>
      </c>
      <c r="C12" s="11">
        <v>346613</v>
      </c>
      <c r="D12" s="8">
        <v>207968</v>
      </c>
      <c r="E12" s="8">
        <v>138645</v>
      </c>
    </row>
    <row r="13" spans="1:5" x14ac:dyDescent="0.25">
      <c r="A13" s="6" t="s">
        <v>33</v>
      </c>
      <c r="B13" s="7" t="s">
        <v>34</v>
      </c>
      <c r="C13" s="11">
        <v>166898</v>
      </c>
      <c r="D13" s="8">
        <v>100139</v>
      </c>
      <c r="E13" s="8">
        <v>66759</v>
      </c>
    </row>
    <row r="14" spans="1:5" x14ac:dyDescent="0.25">
      <c r="A14" s="6" t="s">
        <v>35</v>
      </c>
      <c r="B14" s="7" t="s">
        <v>36</v>
      </c>
      <c r="C14" s="11">
        <v>230432</v>
      </c>
      <c r="D14" s="8">
        <v>138259</v>
      </c>
      <c r="E14" s="8">
        <v>92173</v>
      </c>
    </row>
    <row r="15" spans="1:5" x14ac:dyDescent="0.25">
      <c r="A15" s="6" t="s">
        <v>37</v>
      </c>
      <c r="B15" s="7" t="s">
        <v>38</v>
      </c>
      <c r="C15" s="11">
        <v>221719</v>
      </c>
      <c r="D15" s="8">
        <v>133031</v>
      </c>
      <c r="E15" s="8">
        <v>88688</v>
      </c>
    </row>
    <row r="16" spans="1:5" x14ac:dyDescent="0.25">
      <c r="A16" s="6" t="s">
        <v>39</v>
      </c>
      <c r="B16" s="7" t="s">
        <v>40</v>
      </c>
      <c r="C16" s="11">
        <v>99687</v>
      </c>
      <c r="D16" s="8">
        <v>59812</v>
      </c>
      <c r="E16" s="8">
        <v>39875</v>
      </c>
    </row>
    <row r="17" spans="1:5" x14ac:dyDescent="0.25">
      <c r="A17" s="6" t="s">
        <v>41</v>
      </c>
      <c r="B17" s="7" t="s">
        <v>42</v>
      </c>
      <c r="C17" s="11">
        <v>152819</v>
      </c>
      <c r="D17" s="8">
        <v>91691</v>
      </c>
      <c r="E17" s="8">
        <v>61128</v>
      </c>
    </row>
    <row r="18" spans="1:5" x14ac:dyDescent="0.25">
      <c r="A18" s="6" t="s">
        <v>43</v>
      </c>
      <c r="B18" s="7" t="s">
        <v>44</v>
      </c>
      <c r="C18" s="11">
        <v>143806</v>
      </c>
      <c r="D18" s="8">
        <v>86284</v>
      </c>
      <c r="E18" s="8">
        <v>57522</v>
      </c>
    </row>
    <row r="19" spans="1:5" x14ac:dyDescent="0.25">
      <c r="A19" s="9" t="s">
        <v>45</v>
      </c>
      <c r="B19" s="10" t="s">
        <v>46</v>
      </c>
      <c r="C19" s="11">
        <v>244768</v>
      </c>
      <c r="D19" s="8">
        <v>146861</v>
      </c>
      <c r="E19" s="8">
        <v>97907</v>
      </c>
    </row>
    <row r="20" spans="1:5" x14ac:dyDescent="0.25">
      <c r="A20" s="6" t="s">
        <v>47</v>
      </c>
      <c r="B20" s="7" t="s">
        <v>48</v>
      </c>
      <c r="C20" s="11">
        <v>452083</v>
      </c>
      <c r="D20" s="8">
        <v>271250</v>
      </c>
      <c r="E20" s="8">
        <v>180833</v>
      </c>
    </row>
    <row r="21" spans="1:5" x14ac:dyDescent="0.25">
      <c r="A21" s="6" t="s">
        <v>49</v>
      </c>
      <c r="B21" s="7" t="s">
        <v>50</v>
      </c>
      <c r="C21" s="11">
        <v>151039</v>
      </c>
      <c r="D21" s="8">
        <v>90623</v>
      </c>
      <c r="E21" s="8">
        <v>60416</v>
      </c>
    </row>
    <row r="22" spans="1:5" x14ac:dyDescent="0.25">
      <c r="A22" s="6" t="s">
        <v>51</v>
      </c>
      <c r="B22" s="7" t="s">
        <v>52</v>
      </c>
      <c r="C22" s="11">
        <v>387620</v>
      </c>
      <c r="D22" s="8">
        <v>232572</v>
      </c>
      <c r="E22" s="8">
        <v>155048</v>
      </c>
    </row>
    <row r="23" spans="1:5" x14ac:dyDescent="0.25">
      <c r="A23" s="6" t="s">
        <v>53</v>
      </c>
      <c r="B23" s="6" t="s">
        <v>54</v>
      </c>
      <c r="C23" s="11">
        <v>179407</v>
      </c>
      <c r="D23" s="8">
        <v>107644</v>
      </c>
      <c r="E23" s="8">
        <v>71763</v>
      </c>
    </row>
    <row r="24" spans="1:5" x14ac:dyDescent="0.25">
      <c r="A24" s="6" t="s">
        <v>55</v>
      </c>
      <c r="B24" s="6" t="s">
        <v>56</v>
      </c>
      <c r="C24" s="11">
        <v>126794</v>
      </c>
      <c r="D24" s="8">
        <v>76076</v>
      </c>
      <c r="E24" s="8">
        <v>50718</v>
      </c>
    </row>
    <row r="25" spans="1:5" x14ac:dyDescent="0.25">
      <c r="A25" s="6" t="s">
        <v>57</v>
      </c>
      <c r="B25" s="6" t="s">
        <v>58</v>
      </c>
      <c r="C25" s="11">
        <v>59636</v>
      </c>
      <c r="D25" s="8">
        <v>35782</v>
      </c>
      <c r="E25" s="8">
        <v>23854</v>
      </c>
    </row>
    <row r="26" spans="1:5" x14ac:dyDescent="0.25">
      <c r="A26" s="6" t="s">
        <v>59</v>
      </c>
      <c r="B26" s="6" t="s">
        <v>60</v>
      </c>
      <c r="C26" s="11">
        <v>116241</v>
      </c>
      <c r="D26" s="8">
        <v>69745</v>
      </c>
      <c r="E26" s="8">
        <v>46496</v>
      </c>
    </row>
    <row r="27" spans="1:5" x14ac:dyDescent="0.25">
      <c r="A27" s="6"/>
      <c r="B27" s="7" t="s">
        <v>61</v>
      </c>
      <c r="C27" s="11">
        <v>4616179</v>
      </c>
      <c r="D27" s="8">
        <v>2769707</v>
      </c>
      <c r="E27" s="8">
        <v>1846472</v>
      </c>
    </row>
  </sheetData>
  <sheetProtection selectLockedCells="1" selectUnlockedCells="1"/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Regional Application Budget</vt:lpstr>
      <vt:lpstr>LPA Eligible Amounts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2017-09-12T17:11:55Z</dcterms:created>
  <dcterms:modified xsi:type="dcterms:W3CDTF">2017-09-12T17:40:06Z</dcterms:modified>
</cp:coreProperties>
</file>