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4bc2a6cc746a6fac/BOS/ACICHA/2016/Oct/"/>
    </mc:Choice>
  </mc:AlternateContent>
  <bookViews>
    <workbookView xWindow="0" yWindow="0" windowWidth="16305" windowHeight="5430"/>
  </bookViews>
  <sheets>
    <sheet name="YTD" sheetId="13" r:id="rId1"/>
    <sheet name="Jan" sheetId="2" r:id="rId2"/>
    <sheet name="Feb" sheetId="3" r:id="rId3"/>
    <sheet name="March" sheetId="1" r:id="rId4"/>
    <sheet name="April" sheetId="4" r:id="rId5"/>
    <sheet name="May" sheetId="5" r:id="rId6"/>
    <sheet name="Jun" sheetId="6" r:id="rId7"/>
    <sheet name="July" sheetId="7" r:id="rId8"/>
    <sheet name="Aug" sheetId="8" r:id="rId9"/>
    <sheet name="Sept" sheetId="9" r:id="rId10"/>
    <sheet name="Oct" sheetId="10" r:id="rId11"/>
    <sheet name="Nov" sheetId="11" r:id="rId12"/>
    <sheet name="Dec" sheetId="12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3" l="1"/>
  <c r="L15" i="13"/>
  <c r="K15" i="13"/>
  <c r="J15" i="13"/>
  <c r="I15" i="13"/>
  <c r="H15" i="13"/>
  <c r="G15" i="13"/>
  <c r="F15" i="13"/>
  <c r="E15" i="13"/>
  <c r="D15" i="13"/>
  <c r="C15" i="13"/>
  <c r="H7" i="13"/>
  <c r="G7" i="13"/>
  <c r="F7" i="13"/>
  <c r="E7" i="13"/>
  <c r="B8" i="13" s="1"/>
  <c r="D7" i="13"/>
  <c r="C7" i="13"/>
  <c r="B7" i="13"/>
  <c r="B3" i="13"/>
  <c r="B16" i="13" l="1"/>
  <c r="J3" i="13"/>
  <c r="I3" i="13"/>
  <c r="H3" i="13"/>
  <c r="G3" i="13"/>
  <c r="F3" i="13"/>
  <c r="E3" i="13"/>
  <c r="D3" i="13"/>
  <c r="C3" i="13"/>
  <c r="B15" i="12" l="1"/>
  <c r="B11" i="12"/>
  <c r="B7" i="12"/>
  <c r="B15" i="11"/>
  <c r="B11" i="11"/>
  <c r="B7" i="11"/>
  <c r="B15" i="10"/>
  <c r="B11" i="10"/>
  <c r="B7" i="10"/>
  <c r="B15" i="9"/>
  <c r="B15" i="13" s="1"/>
  <c r="B11" i="6"/>
  <c r="B7" i="4"/>
  <c r="B7" i="1" l="1"/>
  <c r="B11" i="1"/>
  <c r="B11" i="2" l="1"/>
</calcChain>
</file>

<file path=xl/sharedStrings.xml><?xml version="1.0" encoding="utf-8"?>
<sst xmlns="http://schemas.openxmlformats.org/spreadsheetml/2006/main" count="796" uniqueCount="87">
  <si>
    <t># Diverted</t>
  </si>
  <si>
    <t>Diverted requiring $$ assistance</t>
  </si>
  <si>
    <t>Total $$ provided for Diversion</t>
  </si>
  <si>
    <t>Total referred to shelter</t>
  </si>
  <si>
    <t>Prevention Diversion Emergency Prescreen</t>
  </si>
  <si>
    <t>Total # Presented</t>
  </si>
  <si>
    <t>Total # assessed</t>
  </si>
  <si>
    <t>Total $$ NEEDED for Diversion</t>
  </si>
  <si>
    <t>Total Referred to DV</t>
  </si>
  <si>
    <t>Total Assessed</t>
  </si>
  <si>
    <t>Total unsheltered at assessment</t>
  </si>
  <si>
    <t>VI-SPDAT 0-3</t>
  </si>
  <si>
    <t>VI-SPDAT 4-7</t>
  </si>
  <si>
    <t>VI-SPDAT 8+</t>
  </si>
  <si>
    <t>Total Referred to RRH</t>
  </si>
  <si>
    <t>Total Referred to PSH</t>
  </si>
  <si>
    <t>Total Referred to TSH</t>
  </si>
  <si>
    <t>Total # Referred to CM</t>
  </si>
  <si>
    <t>VI-SPDAT Assesment</t>
  </si>
  <si>
    <t>Grievances</t>
  </si>
  <si>
    <t># agency Grievances</t>
  </si>
  <si>
    <t># agency Grievances Resolved</t>
  </si>
  <si>
    <t># Individual Grievances</t>
  </si>
  <si>
    <t># Individual Grievances Resolved</t>
  </si>
  <si>
    <t>Avg Length of time to resolve</t>
  </si>
  <si>
    <t>System Wide</t>
  </si>
  <si>
    <t>Total # on Waitlist</t>
  </si>
  <si>
    <t># Cardinal S+C</t>
  </si>
  <si>
    <t># HUD/VASH</t>
  </si>
  <si>
    <t># RTSA Mebane St</t>
  </si>
  <si>
    <t># BDC HOPE</t>
  </si>
  <si>
    <t># BDC STEPS</t>
  </si>
  <si>
    <t># VOA</t>
  </si>
  <si>
    <t># ACAC RRH</t>
  </si>
  <si>
    <t># Private</t>
  </si>
  <si>
    <t># CTI</t>
  </si>
  <si>
    <t># ineligible</t>
  </si>
  <si>
    <t xml:space="preserve"># Refused </t>
  </si>
  <si>
    <t>Total # Housed</t>
  </si>
  <si>
    <t>WAITLIST</t>
  </si>
  <si>
    <t>HOUSED</t>
  </si>
  <si>
    <t># referred to 2ndary resources du to lack of availability</t>
  </si>
  <si>
    <t>Total entered shelter</t>
  </si>
  <si>
    <t>Diversion $$ Breakdown</t>
  </si>
  <si>
    <t>$ Rental Assistance</t>
  </si>
  <si>
    <t>$ Utilities Assistance</t>
  </si>
  <si>
    <t>$ other</t>
  </si>
  <si>
    <t>4 needed 0$</t>
  </si>
  <si>
    <r>
      <rPr>
        <b/>
        <sz val="10"/>
        <color theme="1"/>
        <rFont val="Arial Narrow"/>
        <family val="2"/>
      </rPr>
      <t xml:space="preserve">11 </t>
    </r>
    <r>
      <rPr>
        <sz val="10"/>
        <color theme="1"/>
        <rFont val="Arial Narrow"/>
        <family val="2"/>
      </rPr>
      <t>no showed</t>
    </r>
  </si>
  <si>
    <t>1300 avg</t>
  </si>
  <si>
    <t>20,900 total</t>
  </si>
  <si>
    <t>DATE:March 2016</t>
  </si>
  <si>
    <t>DATE:  Jan 2016</t>
  </si>
  <si>
    <t>Diverted requiring medication</t>
  </si>
  <si>
    <t xml:space="preserve"> 10 out of county calls</t>
  </si>
  <si>
    <t>1,100 Avg</t>
  </si>
  <si>
    <t>Train ticket (ACAC)</t>
  </si>
  <si>
    <t>Total _ All "Other"</t>
  </si>
  <si>
    <t>Pending Docs</t>
  </si>
  <si>
    <t># referred to 2ndary resources due to lack of availability</t>
  </si>
  <si>
    <t>Date:   Feb 2016</t>
  </si>
  <si>
    <t>Date:</t>
  </si>
  <si>
    <t>Total exited prior to assessment</t>
  </si>
  <si>
    <t>VI-SPDAT     0-3</t>
  </si>
  <si>
    <t># RTSA Mebane St/Hall Ave</t>
  </si>
  <si>
    <t>FAS 1</t>
  </si>
  <si>
    <t>DATE:</t>
  </si>
  <si>
    <t>Recidivism %</t>
  </si>
  <si>
    <t>912 per peraon</t>
  </si>
  <si>
    <t>?</t>
  </si>
  <si>
    <t>DATE:April 2016</t>
  </si>
  <si>
    <t>$ 800 Avg per</t>
  </si>
  <si>
    <t>DATE: August</t>
  </si>
  <si>
    <t>7 people= $9,750</t>
  </si>
  <si>
    <t>9 people= $3,971</t>
  </si>
  <si>
    <t>Total entered shelter**</t>
  </si>
  <si>
    <t>WAITLIST (YTD Average)</t>
  </si>
  <si>
    <t>** all pending were in Jan</t>
  </si>
  <si>
    <t>** Data not documented monthly</t>
  </si>
  <si>
    <t>DATE: 2016 YTD Stats</t>
  </si>
  <si>
    <t>** did not start tracking shelter entry until March</t>
  </si>
  <si>
    <t>this # should match the number above - will need to review totals for each breakdown</t>
  </si>
  <si>
    <r>
      <t xml:space="preserve">V- Spdat clarity- Of those assessed with the VI-SPDAT, number referred for basic case management services: </t>
    </r>
    <r>
      <rPr>
        <b/>
        <sz val="10"/>
        <color rgb="FFDB4437"/>
        <rFont val="Arial"/>
        <family val="2"/>
      </rPr>
      <t>*</t>
    </r>
  </si>
  <si>
    <t xml:space="preserve">Basic case management refers to services provided to people who do not score high enough for a referral to a housing program (normally the 0-3 range). </t>
  </si>
  <si>
    <t xml:space="preserve">This number does not include households who will receive case management services while in a transitional housing, rapid re-housing, or permanent supportive housing program. </t>
  </si>
  <si>
    <t>$,3500</t>
  </si>
  <si>
    <t>DATE: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</si>
</sst>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 Narrow"/>
      <family val="2"/>
    </font>
    <font>
      <b/>
      <sz val="10"/>
      <color rgb="FF000000"/>
      <name val="Arial"/>
      <family val="2"/>
    </font>
    <font>
      <b/>
      <sz val="10"/>
      <color rgb="FFDB4437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9" xfId="0" applyFont="1" applyBorder="1" applyAlignment="1">
      <alignment horizontal="right"/>
    </xf>
    <xf numFmtId="0" fontId="4" fillId="0" borderId="15" xfId="0" applyFont="1" applyBorder="1"/>
    <xf numFmtId="0" fontId="4" fillId="0" borderId="20" xfId="0" applyFont="1" applyBorder="1" applyAlignment="1">
      <alignment horizontal="right"/>
    </xf>
    <xf numFmtId="0" fontId="4" fillId="0" borderId="21" xfId="0" applyFont="1" applyBorder="1"/>
    <xf numFmtId="17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22" xfId="0" applyFont="1" applyBorder="1"/>
    <xf numFmtId="3" fontId="4" fillId="0" borderId="1" xfId="0" applyNumberFormat="1" applyFont="1" applyBorder="1"/>
    <xf numFmtId="0" fontId="3" fillId="2" borderId="23" xfId="0" applyFont="1" applyFill="1" applyBorder="1" applyAlignment="1">
      <alignment horizontal="center" vertical="center" wrapText="1"/>
    </xf>
    <xf numFmtId="0" fontId="4" fillId="4" borderId="11" xfId="0" applyFont="1" applyFill="1" applyBorder="1"/>
    <xf numFmtId="0" fontId="4" fillId="3" borderId="3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2" borderId="11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6" borderId="7" xfId="0" applyFont="1" applyFill="1" applyBorder="1"/>
    <xf numFmtId="0" fontId="3" fillId="2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/>
    <xf numFmtId="0" fontId="4" fillId="0" borderId="1" xfId="0" applyFont="1" applyBorder="1"/>
    <xf numFmtId="0" fontId="3" fillId="5" borderId="28" xfId="0" applyFont="1" applyFill="1" applyBorder="1" applyAlignment="1">
      <alignment horizontal="center" vertical="center" wrapText="1"/>
    </xf>
    <xf numFmtId="3" fontId="4" fillId="0" borderId="10" xfId="0" applyNumberFormat="1" applyFont="1" applyBorder="1"/>
    <xf numFmtId="0" fontId="4" fillId="0" borderId="10" xfId="0" applyFont="1" applyBorder="1"/>
    <xf numFmtId="4" fontId="4" fillId="0" borderId="15" xfId="0" applyNumberFormat="1" applyFont="1" applyBorder="1"/>
    <xf numFmtId="4" fontId="4" fillId="0" borderId="21" xfId="0" applyNumberFormat="1" applyFont="1" applyBorder="1"/>
    <xf numFmtId="17" fontId="2" fillId="0" borderId="0" xfId="0" applyNumberFormat="1" applyFont="1"/>
    <xf numFmtId="3" fontId="4" fillId="0" borderId="7" xfId="0" applyNumberFormat="1" applyFont="1" applyBorder="1"/>
    <xf numFmtId="3" fontId="4" fillId="0" borderId="15" xfId="0" applyNumberFormat="1" applyFont="1" applyBorder="1"/>
    <xf numFmtId="3" fontId="4" fillId="0" borderId="21" xfId="0" applyNumberFormat="1" applyFont="1" applyBorder="1"/>
    <xf numFmtId="0" fontId="5" fillId="0" borderId="0" xfId="0" applyFont="1"/>
    <xf numFmtId="1" fontId="4" fillId="0" borderId="6" xfId="0" applyNumberFormat="1" applyFont="1" applyBorder="1"/>
    <xf numFmtId="2" fontId="4" fillId="0" borderId="7" xfId="0" applyNumberFormat="1" applyFont="1" applyBorder="1"/>
    <xf numFmtId="1" fontId="4" fillId="0" borderId="7" xfId="0" applyNumberFormat="1" applyFont="1" applyBorder="1"/>
    <xf numFmtId="1" fontId="4" fillId="6" borderId="7" xfId="0" applyNumberFormat="1" applyFont="1" applyFill="1" applyBorder="1"/>
    <xf numFmtId="164" fontId="4" fillId="0" borderId="8" xfId="0" applyNumberFormat="1" applyFont="1" applyBorder="1"/>
    <xf numFmtId="0" fontId="0" fillId="0" borderId="29" xfId="0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4" fillId="7" borderId="10" xfId="0" applyFont="1" applyFill="1" applyBorder="1"/>
    <xf numFmtId="0" fontId="4" fillId="7" borderId="7" xfId="0" applyFont="1" applyFill="1" applyBorder="1"/>
    <xf numFmtId="0" fontId="5" fillId="2" borderId="11" xfId="0" applyFont="1" applyFill="1" applyBorder="1" applyAlignment="1">
      <alignment horizontal="center" vertical="center" wrapText="1"/>
    </xf>
    <xf numFmtId="0" fontId="4" fillId="0" borderId="7" xfId="0" applyNumberFormat="1" applyFont="1" applyBorder="1"/>
    <xf numFmtId="0" fontId="5" fillId="0" borderId="8" xfId="0" applyFont="1" applyBorder="1"/>
    <xf numFmtId="0" fontId="7" fillId="8" borderId="0" xfId="0" applyFont="1" applyFill="1"/>
    <xf numFmtId="0" fontId="4" fillId="8" borderId="0" xfId="0" applyFont="1" applyFill="1"/>
    <xf numFmtId="0" fontId="4" fillId="0" borderId="0" xfId="0" applyFont="1" applyFill="1"/>
    <xf numFmtId="0" fontId="4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7" xfId="0" applyFont="1" applyBorder="1" applyAlignment="1">
      <alignment horizontal="right"/>
    </xf>
    <xf numFmtId="0" fontId="4" fillId="0" borderId="16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5" xfId="0" applyFont="1" applyBorder="1"/>
    <xf numFmtId="0" fontId="4" fillId="6" borderId="7" xfId="0" applyFont="1" applyFill="1" applyBorder="1"/>
    <xf numFmtId="0" fontId="4" fillId="0" borderId="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workbookViewId="0">
      <selection activeCell="K18" sqref="K18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5" ht="16.5" thickBot="1" x14ac:dyDescent="0.3">
      <c r="A1" s="2" t="s">
        <v>79</v>
      </c>
    </row>
    <row r="2" spans="1:15" s="1" customFormat="1" ht="39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92" t="s">
        <v>75</v>
      </c>
      <c r="K2" s="6"/>
      <c r="L2" s="6"/>
      <c r="M2" s="6"/>
      <c r="N2" s="6"/>
    </row>
    <row r="3" spans="1:15" ht="27" thickBot="1" x14ac:dyDescent="0.3">
      <c r="A3" s="7" t="s">
        <v>4</v>
      </c>
      <c r="B3" s="8">
        <f>Jan!B3+Feb!B3+March!B3+April!B3+May!B3+Jun!B3+July!B3+Aug!B3+Sept!B3+Oct!B3+Nov!B3+Dec!B3</f>
        <v>871</v>
      </c>
      <c r="C3" s="9">
        <f>Jan!C3+Feb!C3+March!C3+April!C3+May!C3+Jun!C3+July!C3+Aug!C3+Sept!C3+Oct!C3+Nov!C3+Dec!C3</f>
        <v>683</v>
      </c>
      <c r="D3" s="9">
        <f>Jan!D3+Feb!D3+March!D3+April!D3+May!D3+Jun!D3+July!D3+Aug!D3+Sept!D3+Oct!D3+Nov!D3+Dec!D3</f>
        <v>266</v>
      </c>
      <c r="E3" s="9">
        <f>Jan!F3+Feb!F3+March!E3+April!E3+May!E3+Jun!E3+July!E3+Aug!E3+Sept!E3+Oct!E3+Nov!E3+Dec!E3</f>
        <v>123</v>
      </c>
      <c r="F3" s="93" t="e">
        <f>Jan!G3+Feb!G3+March!F3+April!F3+May!F3+Jun!F3+July!F3+Aug!F3+Sept!F3+Oct!F3+Nov!F3+Dec!F3</f>
        <v>#VALUE!</v>
      </c>
      <c r="G3" s="9">
        <f>Jan!H3+Feb!H3+March!G3+April!G3+May!G3+Jun!G3+July!G3+Aug!G3+Sept!G3+Oct!G3+Nov!G3+Dec!G3</f>
        <v>180</v>
      </c>
      <c r="H3" s="9">
        <f>Jan!I3+Feb!I3+March!H3+April!H3+May!H3+Jun!H3+July!H3+Aug!H3+Sept!H3+Oct!H3+Nov!H3+Dec!H3</f>
        <v>25</v>
      </c>
      <c r="I3" s="9">
        <f>Jan!J3+Feb!J3+March!I3+April!I3+May!I3+Jun!I3+July!I3+Aug!I3+Sept!I3+Oct!I3+Nov!I3+Dec!I3</f>
        <v>385</v>
      </c>
      <c r="J3" s="94">
        <f>March!J3+April!J3+May!J3+Jun!J3+July!J3+Aug!J3+Sept!J3+Oct!J3+Nov!J3+Dec!J3</f>
        <v>297</v>
      </c>
      <c r="K3" s="82" t="s">
        <v>80</v>
      </c>
      <c r="L3" s="11"/>
      <c r="M3" s="6"/>
      <c r="N3" s="11"/>
    </row>
    <row r="4" spans="1:1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5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5" ht="15.75" thickBot="1" x14ac:dyDescent="0.3">
      <c r="A7" s="24" t="s">
        <v>18</v>
      </c>
      <c r="B7" s="28">
        <f>Jan!B7+Feb!B7+March!B7+April!B7+May!B7+Jun!B7+July!B7+Aug!B7+Sept!B7+Oct!B7+Nov!B7+Dec!B7</f>
        <v>214</v>
      </c>
      <c r="C7" s="90">
        <f>Jan!C7+Feb!E7+March!C7+April!C7+May!C7+Jun!C7+July!C7+Aug!C7+Sept!C7+Oct!C7+Nov!C7+Dec!C7</f>
        <v>12</v>
      </c>
      <c r="D7" s="90">
        <f>Jan!D7+Feb!F7+March!D7+April!D7+May!D7+Jun!D7+July!D7+Aug!D7+Sept!D7+Oct!D7+Nov!D7+Dec!D7</f>
        <v>113</v>
      </c>
      <c r="E7" s="90">
        <f>Jan!E7+Feb!G7+March!E7+April!E7+May!E7+Jun!E7+July!E7+Aug!E7+Sept!E7+Oct!E7+Nov!E7+Dec!E7</f>
        <v>60</v>
      </c>
      <c r="F7" s="75">
        <f>Jan!F7+Feb!H7+March!F7+April!F7+May!F7+Jun!F7+July!F7+Aug!F7+Sept!F7+Oct!F7+Nov!F7+Dec!F7</f>
        <v>144</v>
      </c>
      <c r="G7" s="75">
        <f>Jan!G7+Feb!I7+March!G7+April!G7+May!G7+Jun!G7+July!G7+Aug!G7+Sept!G7+Oct!G7+Nov!G7+Dec!G7</f>
        <v>113</v>
      </c>
      <c r="H7" s="75">
        <f>Jan!H7+Feb!J7+March!H7+April!H7+May!H7+Jun!H7+July!H7+Aug!H7+Sept!H7+Oct!H7+Nov!H7+Dec!H7</f>
        <v>46</v>
      </c>
      <c r="I7" s="30">
        <v>0</v>
      </c>
      <c r="J7" s="67"/>
      <c r="K7" s="23"/>
      <c r="L7" s="11"/>
      <c r="M7" s="11"/>
      <c r="N7" s="11"/>
    </row>
    <row r="8" spans="1:15" x14ac:dyDescent="0.25">
      <c r="A8" s="11"/>
      <c r="B8" s="11">
        <f>SUM(C7:E7)</f>
        <v>185</v>
      </c>
      <c r="C8" s="95" t="s">
        <v>81</v>
      </c>
      <c r="D8" s="96"/>
      <c r="E8" s="96"/>
      <c r="F8" s="96"/>
      <c r="G8" s="96"/>
      <c r="H8" s="11"/>
      <c r="I8" s="11"/>
      <c r="J8" s="11"/>
      <c r="K8" s="11"/>
      <c r="L8" s="11"/>
      <c r="M8" s="11"/>
      <c r="N8" s="11"/>
    </row>
    <row r="9" spans="1:15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5" ht="60.75" thickBot="1" x14ac:dyDescent="0.3">
      <c r="A10" s="13" t="s">
        <v>76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  <c r="O10" s="89" t="s">
        <v>77</v>
      </c>
    </row>
    <row r="11" spans="1:15" ht="15.75" customHeight="1" thickBot="1" x14ac:dyDescent="0.3">
      <c r="A11" s="14" t="s">
        <v>25</v>
      </c>
      <c r="B11" s="83">
        <v>39.125</v>
      </c>
      <c r="C11" s="85">
        <v>10.571428571428571</v>
      </c>
      <c r="D11" s="9">
        <v>0.125</v>
      </c>
      <c r="E11" s="9">
        <v>0</v>
      </c>
      <c r="F11" s="84">
        <v>0.14285714285714285</v>
      </c>
      <c r="G11" s="85">
        <v>1.875</v>
      </c>
      <c r="H11" s="85">
        <v>1.875</v>
      </c>
      <c r="I11" s="85">
        <v>19.25</v>
      </c>
      <c r="J11" s="85">
        <v>2.125</v>
      </c>
      <c r="K11" s="86">
        <v>6.25</v>
      </c>
      <c r="L11" s="84">
        <v>0.14285714285714285</v>
      </c>
      <c r="M11" s="87">
        <v>0.16666666666666666</v>
      </c>
      <c r="N11" s="43">
        <v>2</v>
      </c>
      <c r="O11" s="88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N12" s="11"/>
    </row>
    <row r="13" spans="1:15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5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59</v>
      </c>
    </row>
    <row r="15" spans="1:15" ht="15.75" thickBot="1" x14ac:dyDescent="0.3">
      <c r="A15" s="14" t="s">
        <v>25</v>
      </c>
      <c r="B15" s="8">
        <f>Jan!B15+Feb!B19+March!B15+April!B15+May!B15+Jun!B15+July!B15+Aug!B15+Sept!B15+Oct!B15+Nov!B15+Dec!B15</f>
        <v>94</v>
      </c>
      <c r="C15" s="91">
        <f>Jan!C15+Feb!C19+March!C15+April!C15+May!C15+Jun!C15+July!C15+Aug!C15+Sept!C15+Oct!C15+Nov!C15+Dec!C15</f>
        <v>1</v>
      </c>
      <c r="D15" s="91">
        <f>Jan!D15+Feb!D19+March!D15+April!D15+May!D15+Jun!D15+July!D15+Aug!D15+Sept!D15+Oct!D15+Nov!D15+Dec!D15</f>
        <v>0</v>
      </c>
      <c r="E15" s="91">
        <f>Jan!E15+Feb!E19+March!E15+April!E15+May!E15+Jun!E15+July!E15+Aug!E15+Sept!E15+Oct!E15+Nov!E15+Dec!E15</f>
        <v>1</v>
      </c>
      <c r="F15" s="91">
        <f>Jan!F15+Feb!F19+March!F15+April!F15+May!F15+Jun!F15+July!F15+Aug!F15+Sept!F15+Oct!F15+Nov!F15+Dec!F15</f>
        <v>1</v>
      </c>
      <c r="G15" s="91">
        <f>Jan!G15+Feb!G19+March!G15+April!G15+May!G15+Jun!G15+July!G15+Aug!G15+Sept!G15+Oct!G15+Nov!G15+Dec!G15</f>
        <v>3</v>
      </c>
      <c r="H15" s="91">
        <f>Jan!H15+Feb!H19+March!H15+April!H15+May!H15+Jun!H15+July!H15+Aug!H15+Sept!H15+Oct!H15+Nov!H15+Dec!H15</f>
        <v>6</v>
      </c>
      <c r="I15" s="91">
        <f>Jan!I15+Feb!I19+March!I15+April!I15+May!I15+Jun!I15+July!I15+Aug!I15+Sept!I15+Oct!I15+Nov!I15+Dec!I15</f>
        <v>36</v>
      </c>
      <c r="J15" s="91">
        <f>Jan!J15+Feb!J19+March!J15+April!J15+May!J15+Jun!J15+July!J15+Aug!J15+Sept!J15+Oct!J15+Nov!J15+Dec!J15</f>
        <v>38</v>
      </c>
      <c r="K15" s="91">
        <f>Jan!K15+Feb!K19+March!K15+April!K15+May!K15+Jun!K15+July!K15+Aug!K15+Sept!K15+Oct!K15+Nov!K15+Dec!K15</f>
        <v>0</v>
      </c>
      <c r="L15" s="91">
        <f>Jan!L15+Feb!L19+March!L15+April!L15+May!L15+Jun!L15+July!L15+Aug!L15+Sept!L15+Oct!L15+Nov!L15+Dec!L15</f>
        <v>0</v>
      </c>
      <c r="M15" s="10">
        <f>Jan!M15+Feb!M19+March!M15+April!M15+May!M15+Jun!M15+July!M15+Aug!M15+Sept!M15+Oct!M15+Nov!M15+Dec!M15</f>
        <v>1</v>
      </c>
    </row>
    <row r="16" spans="1:15" x14ac:dyDescent="0.25">
      <c r="A16" s="11"/>
      <c r="B16" s="11">
        <f>SUM(C15:J15)</f>
        <v>86</v>
      </c>
      <c r="C16" s="95" t="s">
        <v>81</v>
      </c>
      <c r="D16" s="96"/>
      <c r="E16" s="96"/>
      <c r="F16" s="96"/>
      <c r="G16" s="96"/>
      <c r="H16" s="97"/>
      <c r="I16" s="97"/>
      <c r="J16" s="11"/>
      <c r="K16" s="11"/>
      <c r="L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114" t="s">
        <v>43</v>
      </c>
      <c r="B22" s="115"/>
      <c r="C22" s="116" t="s">
        <v>78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6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6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6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M34" s="11"/>
    </row>
  </sheetData>
  <dataConsolidate>
    <dataRefs count="13">
      <dataRef ref="J15" sheet="April"/>
      <dataRef ref="J15" sheet="Aug"/>
      <dataRef ref="J15" sheet="Dec"/>
      <dataRef ref="J19" sheet="Feb"/>
      <dataRef ref="J15" sheet="Jan"/>
      <dataRef ref="J15" sheet="July"/>
      <dataRef ref="J15" sheet="Jun"/>
      <dataRef ref="J15" sheet="March"/>
      <dataRef ref="J15" sheet="May"/>
      <dataRef ref="J15" sheet="Nov"/>
      <dataRef ref="J15" sheet="Oct"/>
      <dataRef ref="J15" sheet="Sept"/>
      <dataRef ref="I15" sheet="YTD"/>
    </dataRefs>
  </dataConsolidate>
  <mergeCells count="2">
    <mergeCell ref="A22:B22"/>
    <mergeCell ref="C22:C25"/>
  </mergeCells>
  <pageMargins left="0.7" right="0.7" top="0.75" bottom="0.75" header="0.3" footer="0.3"/>
  <pageSetup scale="77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0" workbookViewId="0">
      <selection activeCell="J23" sqref="J23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86</v>
      </c>
    </row>
    <row r="2" spans="1:14" s="1" customFormat="1" ht="39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101">
        <v>53</v>
      </c>
      <c r="C3" s="102">
        <v>37</v>
      </c>
      <c r="D3" s="102">
        <v>16</v>
      </c>
      <c r="E3" s="102">
        <v>3</v>
      </c>
      <c r="F3" s="104" t="s">
        <v>85</v>
      </c>
      <c r="G3" s="102">
        <v>0</v>
      </c>
      <c r="H3" s="102">
        <v>3</v>
      </c>
      <c r="I3" s="102">
        <v>24</v>
      </c>
      <c r="J3" s="103">
        <v>24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105">
        <v>16</v>
      </c>
      <c r="C7" s="106">
        <v>4</v>
      </c>
      <c r="D7" s="106">
        <v>9</v>
      </c>
      <c r="E7" s="106">
        <v>3</v>
      </c>
      <c r="F7" s="106">
        <v>4</v>
      </c>
      <c r="G7" s="106">
        <v>9</v>
      </c>
      <c r="H7" s="106">
        <v>3</v>
      </c>
      <c r="I7" s="107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108">
        <v>25</v>
      </c>
      <c r="C11" s="109">
        <v>3</v>
      </c>
      <c r="D11" s="109">
        <v>0</v>
      </c>
      <c r="E11" s="109">
        <v>0</v>
      </c>
      <c r="F11" s="109">
        <v>0</v>
      </c>
      <c r="G11" s="109">
        <v>0</v>
      </c>
      <c r="H11" s="109">
        <v>2</v>
      </c>
      <c r="I11" s="109">
        <v>17</v>
      </c>
      <c r="J11" s="109">
        <v>3</v>
      </c>
      <c r="K11" s="112"/>
      <c r="L11" s="109"/>
      <c r="M11" s="110"/>
      <c r="N11" s="111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6</v>
      </c>
      <c r="C15" s="9"/>
      <c r="D15" s="9"/>
      <c r="E15" s="9"/>
      <c r="F15" s="9">
        <v>0</v>
      </c>
      <c r="G15" s="9">
        <v>2</v>
      </c>
      <c r="H15" s="9">
        <v>1</v>
      </c>
      <c r="I15" s="113">
        <v>3</v>
      </c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114" t="s">
        <v>43</v>
      </c>
      <c r="B22" s="1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>
        <v>1500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>
        <v>2000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99" t="s">
        <v>82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11"/>
    </row>
    <row r="28" spans="1:14" x14ac:dyDescent="0.25">
      <c r="A28" s="100" t="s">
        <v>83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1"/>
    </row>
    <row r="29" spans="1:14" x14ac:dyDescent="0.25">
      <c r="A29" s="100" t="s">
        <v>84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2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workbookViewId="0">
      <selection activeCell="B3" sqref="B3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39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114" t="s">
        <v>43</v>
      </c>
      <c r="B22" s="1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workbookViewId="0">
      <selection activeCell="K18" sqref="K18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39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114" t="s">
        <v>43</v>
      </c>
      <c r="B22" s="1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0" workbookViewId="0">
      <selection activeCell="M6" sqref="M6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39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114" t="s">
        <v>43</v>
      </c>
      <c r="B22" s="1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K18" sqref="K18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52</v>
      </c>
    </row>
    <row r="2" spans="1:14" s="1" customFormat="1" ht="39" thickBot="1" x14ac:dyDescent="0.3">
      <c r="A2" s="36"/>
      <c r="B2" s="3" t="s">
        <v>5</v>
      </c>
      <c r="C2" s="4" t="s">
        <v>6</v>
      </c>
      <c r="D2" s="4" t="s">
        <v>0</v>
      </c>
      <c r="E2" s="4" t="s">
        <v>53</v>
      </c>
      <c r="F2" s="4" t="s">
        <v>1</v>
      </c>
      <c r="G2" s="4" t="s">
        <v>7</v>
      </c>
      <c r="H2" s="4" t="s">
        <v>2</v>
      </c>
      <c r="I2" s="4" t="s">
        <v>8</v>
      </c>
      <c r="J2" s="5" t="s">
        <v>3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64</v>
      </c>
      <c r="C3" s="9">
        <v>74</v>
      </c>
      <c r="D3" s="9">
        <v>31</v>
      </c>
      <c r="E3" s="9">
        <v>0</v>
      </c>
      <c r="F3" s="37">
        <v>15</v>
      </c>
      <c r="G3" s="38">
        <v>17210</v>
      </c>
      <c r="H3" s="8">
        <v>180</v>
      </c>
      <c r="I3" s="9">
        <v>0</v>
      </c>
      <c r="J3" s="10">
        <v>43</v>
      </c>
      <c r="K3" s="11"/>
      <c r="L3" s="11"/>
      <c r="M3" s="11"/>
      <c r="N3" s="11"/>
    </row>
    <row r="4" spans="1:14" x14ac:dyDescent="0.25">
      <c r="A4" s="11" t="s">
        <v>54</v>
      </c>
      <c r="B4" s="11"/>
      <c r="C4" s="11"/>
      <c r="D4" s="11"/>
      <c r="E4" s="11"/>
      <c r="F4" s="11"/>
      <c r="G4" s="11" t="s">
        <v>55</v>
      </c>
      <c r="H4" s="11" t="s">
        <v>56</v>
      </c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19" t="s">
        <v>57</v>
      </c>
      <c r="J6" s="27" t="s">
        <v>16</v>
      </c>
      <c r="L6" s="11"/>
      <c r="M6" s="11"/>
      <c r="N6" s="11"/>
    </row>
    <row r="7" spans="1:14" ht="15.75" thickBot="1" x14ac:dyDescent="0.3">
      <c r="A7" s="24" t="s">
        <v>18</v>
      </c>
      <c r="B7" s="28">
        <v>25</v>
      </c>
      <c r="C7" s="29">
        <v>3</v>
      </c>
      <c r="D7" s="29">
        <v>15</v>
      </c>
      <c r="E7" s="29">
        <v>7</v>
      </c>
      <c r="F7" s="29">
        <v>25</v>
      </c>
      <c r="G7" s="29">
        <v>15</v>
      </c>
      <c r="H7" s="29">
        <v>0</v>
      </c>
      <c r="I7" s="40">
        <v>10</v>
      </c>
      <c r="J7" s="41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SUM(C11:N11)</f>
        <v>51</v>
      </c>
      <c r="C11" s="9"/>
      <c r="D11" s="9">
        <v>1</v>
      </c>
      <c r="E11" s="9"/>
      <c r="F11" s="9"/>
      <c r="G11" s="9">
        <v>3</v>
      </c>
      <c r="H11" s="9">
        <v>2</v>
      </c>
      <c r="I11" s="9">
        <v>22</v>
      </c>
      <c r="J11" s="9">
        <v>3</v>
      </c>
      <c r="K11" s="9">
        <v>8</v>
      </c>
      <c r="L11" s="9">
        <v>1</v>
      </c>
      <c r="M11" s="10">
        <v>1</v>
      </c>
      <c r="N11" s="43">
        <v>10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8" thickBot="1" x14ac:dyDescent="0.3">
      <c r="A14" s="13" t="s">
        <v>40</v>
      </c>
      <c r="B14" s="15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25" t="s">
        <v>59</v>
      </c>
    </row>
    <row r="15" spans="1:14" ht="15.75" thickBot="1" x14ac:dyDescent="0.3">
      <c r="A15" s="14" t="s">
        <v>25</v>
      </c>
      <c r="B15" s="8">
        <v>9</v>
      </c>
      <c r="C15" s="9"/>
      <c r="D15" s="9"/>
      <c r="E15" s="9"/>
      <c r="F15" s="9"/>
      <c r="G15" s="9"/>
      <c r="H15" s="9">
        <v>1</v>
      </c>
      <c r="I15" s="9">
        <v>1</v>
      </c>
      <c r="J15" s="9">
        <v>3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26" t="s">
        <v>20</v>
      </c>
      <c r="C18" s="4" t="s">
        <v>21</v>
      </c>
      <c r="D18" s="4" t="s">
        <v>24</v>
      </c>
      <c r="E18" s="4" t="s">
        <v>22</v>
      </c>
      <c r="F18" s="4" t="s">
        <v>23</v>
      </c>
      <c r="G18" s="5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8">
        <v>0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</sheetData>
  <dataConsolidate>
    <dataRefs count="9">
      <dataRef ref="B3" sheet="April"/>
      <dataRef ref="B3" sheet="Aug"/>
      <dataRef ref="B3" sheet="Feb"/>
      <dataRef ref="B3" sheet="Jan"/>
      <dataRef ref="B3" sheet="July"/>
      <dataRef ref="B3" sheet="Jun"/>
      <dataRef ref="B3" sheet="March"/>
      <dataRef ref="B3" sheet="May"/>
      <dataRef ref="B3" sheet="YTD"/>
    </dataRefs>
  </dataConsolidate>
  <pageMargins left="0.7" right="0.7" top="0.75" bottom="0.75" header="0.3" footer="0.3"/>
  <pageSetup scale="82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opLeftCell="A16" workbookViewId="0">
      <selection activeCell="J19" sqref="J19"/>
    </sheetView>
  </sheetViews>
  <sheetFormatPr defaultRowHeight="15" x14ac:dyDescent="0.25"/>
  <cols>
    <col min="1" max="1" width="20" bestFit="1" customWidth="1"/>
    <col min="2" max="2" width="13.5703125" customWidth="1"/>
    <col min="3" max="3" width="11.140625" customWidth="1"/>
    <col min="4" max="4" width="13" customWidth="1"/>
    <col min="5" max="5" width="10.85546875" customWidth="1"/>
    <col min="6" max="6" width="10.28515625" customWidth="1"/>
    <col min="13" max="13" width="10.7109375" customWidth="1"/>
    <col min="14" max="14" width="11.140625" customWidth="1"/>
  </cols>
  <sheetData>
    <row r="1" spans="1:14" ht="15.75" thickBot="1" x14ac:dyDescent="0.3"/>
    <row r="2" spans="1:14" s="1" customFormat="1" ht="60.75" thickBot="1" x14ac:dyDescent="0.3">
      <c r="A2" s="44" t="s">
        <v>60</v>
      </c>
      <c r="B2" s="45" t="s">
        <v>5</v>
      </c>
      <c r="C2" s="46" t="s">
        <v>6</v>
      </c>
      <c r="D2" s="46" t="s">
        <v>0</v>
      </c>
      <c r="E2" s="46" t="s">
        <v>53</v>
      </c>
      <c r="F2" s="46" t="s">
        <v>1</v>
      </c>
      <c r="G2" s="46" t="s">
        <v>7</v>
      </c>
      <c r="H2" s="46" t="s">
        <v>2</v>
      </c>
      <c r="I2" s="46" t="s">
        <v>8</v>
      </c>
      <c r="J2" s="47" t="s">
        <v>3</v>
      </c>
    </row>
    <row r="3" spans="1:14" ht="30.75" thickBot="1" x14ac:dyDescent="0.3">
      <c r="A3" s="48" t="s">
        <v>4</v>
      </c>
      <c r="B3" s="49">
        <v>52</v>
      </c>
      <c r="C3" s="50">
        <v>46</v>
      </c>
      <c r="D3" s="50">
        <v>19</v>
      </c>
      <c r="E3" s="50">
        <v>0</v>
      </c>
      <c r="F3" s="50"/>
      <c r="G3" s="50">
        <v>6900</v>
      </c>
      <c r="H3" s="50">
        <v>0</v>
      </c>
      <c r="I3" s="50">
        <v>1</v>
      </c>
      <c r="J3" s="51">
        <v>33</v>
      </c>
    </row>
    <row r="5" spans="1:14" ht="15.75" thickBot="1" x14ac:dyDescent="0.3"/>
    <row r="6" spans="1:14" ht="45.75" thickBot="1" x14ac:dyDescent="0.3">
      <c r="A6" s="44" t="s">
        <v>61</v>
      </c>
      <c r="B6" s="45" t="s">
        <v>9</v>
      </c>
      <c r="C6" s="46" t="s">
        <v>62</v>
      </c>
      <c r="D6" s="46" t="s">
        <v>10</v>
      </c>
      <c r="E6" s="46" t="s">
        <v>63</v>
      </c>
      <c r="F6" s="46" t="s">
        <v>12</v>
      </c>
      <c r="G6" s="46" t="s">
        <v>13</v>
      </c>
      <c r="H6" s="46" t="s">
        <v>17</v>
      </c>
      <c r="I6" s="46" t="s">
        <v>14</v>
      </c>
      <c r="J6" s="46" t="s">
        <v>15</v>
      </c>
      <c r="K6" s="47" t="s">
        <v>16</v>
      </c>
    </row>
    <row r="7" spans="1:14" ht="15.75" thickBot="1" x14ac:dyDescent="0.3">
      <c r="A7" s="52" t="s">
        <v>18</v>
      </c>
      <c r="B7" s="53">
        <v>17</v>
      </c>
      <c r="C7" s="53">
        <v>1</v>
      </c>
      <c r="D7" s="53"/>
      <c r="E7" s="53">
        <v>0</v>
      </c>
      <c r="F7" s="53">
        <v>9</v>
      </c>
      <c r="G7" s="53">
        <v>7</v>
      </c>
      <c r="H7" s="53">
        <v>16</v>
      </c>
      <c r="I7" s="53">
        <v>9</v>
      </c>
      <c r="J7" s="53">
        <v>0</v>
      </c>
      <c r="K7" s="54">
        <v>0</v>
      </c>
    </row>
    <row r="9" spans="1:14" ht="15.75" thickBot="1" x14ac:dyDescent="0.3"/>
    <row r="10" spans="1:14" ht="60.75" thickBot="1" x14ac:dyDescent="0.3">
      <c r="A10" s="55"/>
      <c r="B10" s="56" t="s">
        <v>20</v>
      </c>
      <c r="C10" s="57" t="s">
        <v>21</v>
      </c>
      <c r="D10" s="57" t="s">
        <v>24</v>
      </c>
      <c r="E10" s="57" t="s">
        <v>22</v>
      </c>
      <c r="F10" s="57" t="s">
        <v>23</v>
      </c>
      <c r="G10" s="58" t="s">
        <v>24</v>
      </c>
    </row>
    <row r="11" spans="1:14" ht="15.75" thickBot="1" x14ac:dyDescent="0.3">
      <c r="A11" s="52" t="s">
        <v>19</v>
      </c>
      <c r="B11" s="59">
        <v>0</v>
      </c>
      <c r="C11" s="60">
        <v>0</v>
      </c>
      <c r="D11" s="60">
        <v>0</v>
      </c>
      <c r="E11" s="60">
        <v>0</v>
      </c>
      <c r="F11" s="60">
        <v>0</v>
      </c>
      <c r="G11" s="61">
        <v>0</v>
      </c>
    </row>
    <row r="13" spans="1:14" ht="15.75" thickBot="1" x14ac:dyDescent="0.3"/>
    <row r="14" spans="1:14" ht="30.75" thickBot="1" x14ac:dyDescent="0.3">
      <c r="A14" s="55" t="s">
        <v>39</v>
      </c>
      <c r="B14" s="45" t="s">
        <v>26</v>
      </c>
      <c r="C14" s="46" t="s">
        <v>27</v>
      </c>
      <c r="D14" s="46" t="s">
        <v>28</v>
      </c>
      <c r="E14" s="46" t="s">
        <v>29</v>
      </c>
      <c r="F14" s="46" t="s">
        <v>30</v>
      </c>
      <c r="G14" s="46" t="s">
        <v>31</v>
      </c>
      <c r="H14" s="46" t="s">
        <v>32</v>
      </c>
      <c r="I14" s="46" t="s">
        <v>33</v>
      </c>
      <c r="J14" s="46" t="s">
        <v>34</v>
      </c>
      <c r="K14" s="46" t="s">
        <v>35</v>
      </c>
      <c r="L14" s="46" t="s">
        <v>36</v>
      </c>
      <c r="M14" s="47" t="s">
        <v>37</v>
      </c>
      <c r="N14" s="1"/>
    </row>
    <row r="15" spans="1:14" ht="15.75" thickBot="1" x14ac:dyDescent="0.3">
      <c r="A15" s="62" t="s">
        <v>25</v>
      </c>
      <c r="B15" s="49">
        <v>48</v>
      </c>
      <c r="C15" s="50">
        <v>14</v>
      </c>
      <c r="D15" s="50">
        <v>0</v>
      </c>
      <c r="E15" s="50">
        <v>0</v>
      </c>
      <c r="F15" s="50">
        <v>0</v>
      </c>
      <c r="G15" s="50">
        <v>3</v>
      </c>
      <c r="H15" s="50">
        <v>3</v>
      </c>
      <c r="I15" s="50">
        <v>23</v>
      </c>
      <c r="J15" s="50">
        <v>2</v>
      </c>
      <c r="K15" s="50">
        <v>3</v>
      </c>
      <c r="L15" s="50">
        <v>0</v>
      </c>
      <c r="M15" s="51">
        <v>0</v>
      </c>
    </row>
    <row r="17" spans="1:13" ht="15.75" thickBot="1" x14ac:dyDescent="0.3"/>
    <row r="18" spans="1:13" ht="100.5" customHeight="1" thickBot="1" x14ac:dyDescent="0.3">
      <c r="A18" s="55" t="s">
        <v>40</v>
      </c>
      <c r="B18" s="45" t="s">
        <v>38</v>
      </c>
      <c r="C18" s="46" t="s">
        <v>27</v>
      </c>
      <c r="D18" s="46" t="s">
        <v>28</v>
      </c>
      <c r="E18" s="46" t="s">
        <v>64</v>
      </c>
      <c r="F18" s="46" t="s">
        <v>30</v>
      </c>
      <c r="G18" s="46" t="s">
        <v>31</v>
      </c>
      <c r="H18" s="46" t="s">
        <v>32</v>
      </c>
      <c r="I18" s="46" t="s">
        <v>33</v>
      </c>
      <c r="J18" s="46" t="s">
        <v>34</v>
      </c>
      <c r="K18" s="46" t="s">
        <v>36</v>
      </c>
      <c r="L18" s="46" t="s">
        <v>37</v>
      </c>
      <c r="M18" s="63" t="s">
        <v>59</v>
      </c>
    </row>
    <row r="19" spans="1:13" ht="15.75" thickBot="1" x14ac:dyDescent="0.3">
      <c r="A19" s="62" t="s">
        <v>25</v>
      </c>
      <c r="B19" s="49">
        <v>14</v>
      </c>
      <c r="C19" s="50">
        <v>0</v>
      </c>
      <c r="D19" s="50"/>
      <c r="E19" s="50">
        <v>0</v>
      </c>
      <c r="F19" s="50">
        <v>0</v>
      </c>
      <c r="G19" s="50">
        <v>0</v>
      </c>
      <c r="H19" s="50">
        <v>0</v>
      </c>
      <c r="I19" s="50">
        <v>3</v>
      </c>
      <c r="J19" s="50">
        <v>3</v>
      </c>
      <c r="K19" s="50"/>
      <c r="L19" s="50"/>
      <c r="M19" s="51">
        <v>1</v>
      </c>
    </row>
    <row r="20" spans="1:13" x14ac:dyDescent="0.25">
      <c r="M20" t="s">
        <v>65</v>
      </c>
    </row>
  </sheetData>
  <pageMargins left="0.7" right="0.7" top="0.75" bottom="0.75" header="0.3" footer="0.3"/>
  <pageSetup scale="81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0" workbookViewId="0">
      <selection activeCell="J15" sqref="J15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2.7109375" customWidth="1"/>
    <col min="5" max="5" width="10.85546875" customWidth="1"/>
    <col min="6" max="6" width="10.28515625" customWidth="1"/>
    <col min="9" max="9" width="10.28515625" customWidth="1"/>
    <col min="14" max="14" width="10.42578125" customWidth="1"/>
  </cols>
  <sheetData>
    <row r="1" spans="1:14" ht="16.5" thickBot="1" x14ac:dyDescent="0.3">
      <c r="A1" s="2" t="s">
        <v>51</v>
      </c>
    </row>
    <row r="2" spans="1:14" s="1" customFormat="1" ht="70.5" customHeight="1" thickBot="1" x14ac:dyDescent="0.3">
      <c r="A2" s="35">
        <v>42430</v>
      </c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39.75" customHeight="1" thickBot="1" x14ac:dyDescent="0.3">
      <c r="A3" s="7" t="s">
        <v>4</v>
      </c>
      <c r="B3" s="8">
        <v>75</v>
      </c>
      <c r="C3" s="9">
        <v>59</v>
      </c>
      <c r="D3" s="9">
        <v>20</v>
      </c>
      <c r="E3" s="9">
        <v>16</v>
      </c>
      <c r="F3" s="9">
        <v>20900</v>
      </c>
      <c r="G3" s="9">
        <v>0</v>
      </c>
      <c r="H3" s="9">
        <v>2</v>
      </c>
      <c r="I3" s="9">
        <v>37</v>
      </c>
      <c r="J3" s="10">
        <v>26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 t="s">
        <v>47</v>
      </c>
      <c r="F4" s="11" t="s">
        <v>49</v>
      </c>
      <c r="G4" s="11"/>
      <c r="H4" s="11"/>
      <c r="I4" s="11" t="s">
        <v>48</v>
      </c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5">
        <v>42430</v>
      </c>
      <c r="B6" s="17" t="s">
        <v>9</v>
      </c>
      <c r="C6" s="18" t="s">
        <v>11</v>
      </c>
      <c r="D6" s="18" t="s">
        <v>12</v>
      </c>
      <c r="E6" s="64" t="s">
        <v>13</v>
      </c>
      <c r="F6" s="39" t="s">
        <v>17</v>
      </c>
      <c r="G6" s="18" t="s">
        <v>14</v>
      </c>
      <c r="H6" s="18" t="s">
        <v>15</v>
      </c>
      <c r="I6" s="27" t="s">
        <v>16</v>
      </c>
      <c r="L6" s="11"/>
      <c r="M6" s="11"/>
      <c r="N6" s="11"/>
    </row>
    <row r="7" spans="1:14" ht="15.75" thickBot="1" x14ac:dyDescent="0.3">
      <c r="A7" s="24" t="s">
        <v>18</v>
      </c>
      <c r="B7" s="28">
        <f>SUM(C7:E7)</f>
        <v>18</v>
      </c>
      <c r="C7" s="29">
        <v>1</v>
      </c>
      <c r="D7" s="29">
        <v>9</v>
      </c>
      <c r="E7" s="65">
        <v>8</v>
      </c>
      <c r="F7" s="28">
        <v>18</v>
      </c>
      <c r="G7" s="29">
        <v>9</v>
      </c>
      <c r="H7" s="29">
        <v>8</v>
      </c>
      <c r="I7" s="30">
        <v>0</v>
      </c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32</v>
      </c>
      <c r="C11" s="9">
        <v>10</v>
      </c>
      <c r="D11" s="9">
        <v>0</v>
      </c>
      <c r="E11" s="9">
        <v>0</v>
      </c>
      <c r="F11" s="9">
        <v>0</v>
      </c>
      <c r="G11" s="9">
        <v>1</v>
      </c>
      <c r="H11" s="9">
        <v>1</v>
      </c>
      <c r="I11" s="9">
        <v>19</v>
      </c>
      <c r="J11" s="9">
        <v>1</v>
      </c>
      <c r="K11" s="9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8" thickBot="1" x14ac:dyDescent="0.3">
      <c r="A14" s="13" t="s">
        <v>40</v>
      </c>
      <c r="B14" s="15" t="s">
        <v>38</v>
      </c>
      <c r="C14" s="16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25" t="s">
        <v>41</v>
      </c>
    </row>
    <row r="15" spans="1:14" ht="15.75" thickBot="1" x14ac:dyDescent="0.3">
      <c r="A15" s="14" t="s">
        <v>25</v>
      </c>
      <c r="B15" s="8">
        <v>13</v>
      </c>
      <c r="C15" s="9">
        <v>0</v>
      </c>
      <c r="D15" s="9">
        <v>0</v>
      </c>
      <c r="E15" s="9">
        <v>1</v>
      </c>
      <c r="F15" s="9">
        <v>0</v>
      </c>
      <c r="G15" s="9">
        <v>0</v>
      </c>
      <c r="H15" s="9">
        <v>3</v>
      </c>
      <c r="I15" s="9">
        <v>3</v>
      </c>
      <c r="J15" s="9">
        <v>5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114" t="s">
        <v>43</v>
      </c>
      <c r="B22" s="1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>
        <v>15700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>
        <v>5200</v>
      </c>
      <c r="C24" s="11" t="s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rintOptions horizontalCentered="1"/>
  <pageMargins left="0.7" right="0.7" top="0.75" bottom="0.75" header="0.3" footer="0.3"/>
  <pageSetup scale="81" orientation="landscape" horizontalDpi="4294967293" verticalDpi="4294967293" r:id="rId1"/>
  <headerFooter>
    <oddHeader>&amp;C&amp;"-,Bold"&amp;14ACICHA CA OUTCOMES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7" workbookViewId="0">
      <selection activeCell="J18" sqref="J18"/>
    </sheetView>
  </sheetViews>
  <sheetFormatPr defaultRowHeight="15" x14ac:dyDescent="0.25"/>
  <cols>
    <col min="1" max="1" width="20" bestFit="1" customWidth="1"/>
    <col min="2" max="2" width="16.5703125" customWidth="1"/>
    <col min="3" max="3" width="10.28515625" customWidth="1"/>
    <col min="4" max="4" width="10.140625" customWidth="1"/>
    <col min="5" max="5" width="10.85546875" customWidth="1"/>
    <col min="6" max="6" width="11.140625" customWidth="1"/>
    <col min="14" max="14" width="10.42578125" customWidth="1"/>
  </cols>
  <sheetData>
    <row r="1" spans="1:14" ht="16.5" thickBot="1" x14ac:dyDescent="0.3">
      <c r="A1" s="2" t="s">
        <v>70</v>
      </c>
    </row>
    <row r="2" spans="1:14" s="1" customFormat="1" ht="39" thickBot="1" x14ac:dyDescent="0.3">
      <c r="A2" s="69"/>
      <c r="B2" s="39" t="s">
        <v>5</v>
      </c>
      <c r="C2" s="18" t="s">
        <v>6</v>
      </c>
      <c r="D2" s="18" t="s">
        <v>0</v>
      </c>
      <c r="E2" s="18" t="s">
        <v>1</v>
      </c>
      <c r="F2" s="18" t="s">
        <v>7</v>
      </c>
      <c r="G2" s="18" t="s">
        <v>2</v>
      </c>
      <c r="H2" s="18" t="s">
        <v>8</v>
      </c>
      <c r="I2" s="18" t="s">
        <v>3</v>
      </c>
      <c r="J2" s="64" t="s">
        <v>42</v>
      </c>
      <c r="K2" s="73" t="s">
        <v>67</v>
      </c>
      <c r="L2" s="6"/>
      <c r="M2" s="6"/>
      <c r="N2" s="6"/>
    </row>
    <row r="3" spans="1:14" ht="27" thickBot="1" x14ac:dyDescent="0.3">
      <c r="A3" s="70" t="s">
        <v>4</v>
      </c>
      <c r="B3" s="71">
        <v>146</v>
      </c>
      <c r="C3" s="75">
        <v>124</v>
      </c>
      <c r="D3" s="75">
        <v>39</v>
      </c>
      <c r="E3" s="75">
        <v>16</v>
      </c>
      <c r="F3" s="74">
        <v>14600</v>
      </c>
      <c r="G3" s="75">
        <v>0</v>
      </c>
      <c r="H3" s="75">
        <v>2</v>
      </c>
      <c r="I3" s="75">
        <v>45</v>
      </c>
      <c r="J3" s="65">
        <v>40</v>
      </c>
      <c r="K3" s="72" t="s">
        <v>69</v>
      </c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 t="s">
        <v>68</v>
      </c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42</v>
      </c>
      <c r="C7" s="29">
        <v>0</v>
      </c>
      <c r="D7" s="29">
        <v>9</v>
      </c>
      <c r="E7" s="29">
        <v>5</v>
      </c>
      <c r="F7" s="29">
        <v>14</v>
      </c>
      <c r="G7" s="29">
        <v>9</v>
      </c>
      <c r="H7" s="29">
        <v>5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v>32</v>
      </c>
      <c r="C11" s="9">
        <v>11</v>
      </c>
      <c r="D11" s="9">
        <v>0</v>
      </c>
      <c r="E11" s="9">
        <v>0</v>
      </c>
      <c r="F11" s="9">
        <v>0</v>
      </c>
      <c r="G11" s="9">
        <v>2</v>
      </c>
      <c r="H11" s="9">
        <v>1</v>
      </c>
      <c r="I11" s="9">
        <v>18</v>
      </c>
      <c r="J11" s="9">
        <v>1</v>
      </c>
      <c r="K11" s="68">
        <v>8</v>
      </c>
      <c r="L11" s="9">
        <v>0</v>
      </c>
      <c r="M11" s="10">
        <v>0</v>
      </c>
      <c r="N11" s="43"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59</v>
      </c>
    </row>
    <row r="15" spans="1:14" ht="15.75" thickBot="1" x14ac:dyDescent="0.3">
      <c r="A15" s="14" t="s">
        <v>25</v>
      </c>
      <c r="B15" s="8">
        <v>15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3</v>
      </c>
      <c r="J15" s="9">
        <v>4</v>
      </c>
      <c r="K15" s="9">
        <v>0</v>
      </c>
      <c r="L15" s="9">
        <v>0</v>
      </c>
      <c r="M15" s="10">
        <v>0</v>
      </c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114" t="s">
        <v>43</v>
      </c>
      <c r="B22" s="1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76">
        <v>7300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77">
        <v>7300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1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4" workbookViewId="0">
      <selection activeCell="J15" sqref="J15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66</v>
      </c>
    </row>
    <row r="2" spans="1:14" s="1" customFormat="1" ht="39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172</v>
      </c>
      <c r="C3" s="9">
        <v>125</v>
      </c>
      <c r="D3" s="9">
        <v>42</v>
      </c>
      <c r="E3" s="9">
        <v>14</v>
      </c>
      <c r="F3" s="9">
        <v>19650</v>
      </c>
      <c r="G3" s="9">
        <v>0</v>
      </c>
      <c r="H3" s="9"/>
      <c r="I3" s="9">
        <v>71</v>
      </c>
      <c r="J3" s="10">
        <v>65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v>24</v>
      </c>
      <c r="C7" s="29">
        <v>1</v>
      </c>
      <c r="D7" s="29">
        <v>15</v>
      </c>
      <c r="E7" s="29">
        <v>8</v>
      </c>
      <c r="F7" s="29">
        <v>24</v>
      </c>
      <c r="G7" s="29">
        <v>15</v>
      </c>
      <c r="H7" s="29">
        <v>8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v>43</v>
      </c>
      <c r="C11" s="9">
        <v>14</v>
      </c>
      <c r="D11" s="9">
        <v>0</v>
      </c>
      <c r="E11" s="9">
        <v>0</v>
      </c>
      <c r="F11" s="9">
        <v>1</v>
      </c>
      <c r="G11" s="9">
        <v>1</v>
      </c>
      <c r="H11" s="9">
        <v>2</v>
      </c>
      <c r="I11" s="9">
        <v>21</v>
      </c>
      <c r="J11" s="9">
        <v>4</v>
      </c>
      <c r="K11" s="68">
        <v>6</v>
      </c>
      <c r="L11" s="9">
        <v>0</v>
      </c>
      <c r="M11" s="10">
        <v>0</v>
      </c>
      <c r="N11" s="43"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59</v>
      </c>
    </row>
    <row r="15" spans="1:14" ht="15.75" thickBot="1" x14ac:dyDescent="0.3">
      <c r="A15" s="14" t="s">
        <v>25</v>
      </c>
      <c r="B15" s="8">
        <v>9</v>
      </c>
      <c r="C15" s="9"/>
      <c r="D15" s="9"/>
      <c r="E15" s="9"/>
      <c r="F15" s="9"/>
      <c r="G15" s="9"/>
      <c r="H15" s="9"/>
      <c r="I15" s="9">
        <v>3</v>
      </c>
      <c r="J15" s="9">
        <v>0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114" t="s">
        <v>43</v>
      </c>
      <c r="B22" s="1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4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7" workbookViewId="0">
      <selection activeCell="J20" sqref="J20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78">
        <v>42522</v>
      </c>
    </row>
    <row r="2" spans="1:14" s="1" customFormat="1" ht="39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129</v>
      </c>
      <c r="C3" s="9">
        <v>81</v>
      </c>
      <c r="D3" s="9">
        <v>36</v>
      </c>
      <c r="E3" s="9">
        <v>36</v>
      </c>
      <c r="F3" s="79">
        <v>29000</v>
      </c>
      <c r="G3" s="9">
        <v>0</v>
      </c>
      <c r="H3" s="9">
        <v>3</v>
      </c>
      <c r="I3" s="9">
        <v>53</v>
      </c>
      <c r="J3" s="10">
        <v>62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 t="s">
        <v>71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v>33</v>
      </c>
      <c r="C7" s="29">
        <v>3</v>
      </c>
      <c r="D7" s="29">
        <v>17</v>
      </c>
      <c r="E7" s="29">
        <v>13</v>
      </c>
      <c r="F7" s="29">
        <v>33</v>
      </c>
      <c r="G7" s="29">
        <v>17</v>
      </c>
      <c r="H7" s="29">
        <v>13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44</v>
      </c>
      <c r="C11" s="9">
        <v>18</v>
      </c>
      <c r="D11" s="9">
        <v>0</v>
      </c>
      <c r="E11" s="9">
        <v>0</v>
      </c>
      <c r="F11" s="9">
        <v>0</v>
      </c>
      <c r="G11" s="9">
        <v>1</v>
      </c>
      <c r="H11" s="9">
        <v>2</v>
      </c>
      <c r="I11" s="9">
        <v>19</v>
      </c>
      <c r="J11" s="9">
        <v>4</v>
      </c>
      <c r="K11" s="68"/>
      <c r="L11" s="9">
        <v>0</v>
      </c>
      <c r="M11" s="10">
        <v>0</v>
      </c>
      <c r="N11" s="43"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v>15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7</v>
      </c>
      <c r="J15" s="9">
        <v>4</v>
      </c>
      <c r="K15" s="9">
        <v>0</v>
      </c>
      <c r="L15" s="9">
        <v>0</v>
      </c>
      <c r="M15" s="10">
        <v>0</v>
      </c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114" t="s">
        <v>43</v>
      </c>
      <c r="B22" s="1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80">
        <v>14500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81">
        <v>14500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4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7" workbookViewId="0">
      <selection activeCell="C9" sqref="C9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78">
        <v>42552</v>
      </c>
    </row>
    <row r="2" spans="1:14" s="1" customFormat="1" ht="51.75" customHeight="1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88</v>
      </c>
      <c r="C3" s="9">
        <v>64</v>
      </c>
      <c r="D3" s="9">
        <v>39</v>
      </c>
      <c r="E3" s="9">
        <v>16</v>
      </c>
      <c r="F3" s="79">
        <v>13721</v>
      </c>
      <c r="G3" s="9">
        <v>0</v>
      </c>
      <c r="H3" s="9">
        <v>8</v>
      </c>
      <c r="I3" s="9">
        <v>29</v>
      </c>
      <c r="J3" s="10">
        <v>36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v>10</v>
      </c>
      <c r="C7" s="75">
        <v>0</v>
      </c>
      <c r="D7" s="75">
        <v>8</v>
      </c>
      <c r="E7" s="75">
        <v>2</v>
      </c>
      <c r="F7" s="75">
        <v>10</v>
      </c>
      <c r="G7" s="75">
        <v>8</v>
      </c>
      <c r="H7" s="75">
        <v>2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v>28</v>
      </c>
      <c r="C11" s="9">
        <v>10</v>
      </c>
      <c r="D11" s="9">
        <v>0</v>
      </c>
      <c r="E11" s="9">
        <v>0</v>
      </c>
      <c r="F11" s="9">
        <v>0</v>
      </c>
      <c r="G11" s="9">
        <v>1</v>
      </c>
      <c r="H11" s="9">
        <v>2</v>
      </c>
      <c r="I11" s="9">
        <v>14</v>
      </c>
      <c r="J11" s="9">
        <v>1</v>
      </c>
      <c r="K11" s="68"/>
      <c r="L11" s="9">
        <v>0</v>
      </c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v>10</v>
      </c>
      <c r="C15" s="9">
        <v>1</v>
      </c>
      <c r="D15" s="9">
        <v>0</v>
      </c>
      <c r="E15" s="9">
        <v>0</v>
      </c>
      <c r="F15" s="9">
        <v>0</v>
      </c>
      <c r="G15" s="9">
        <v>1</v>
      </c>
      <c r="H15" s="9">
        <v>1</v>
      </c>
      <c r="I15" s="9">
        <v>9</v>
      </c>
      <c r="J15" s="9">
        <v>5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114" t="s">
        <v>43</v>
      </c>
      <c r="B22" s="1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 t="s">
        <v>73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 t="s">
        <v>74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4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1" workbookViewId="0">
      <selection activeCell="L19" sqref="L19"/>
    </sheetView>
  </sheetViews>
  <sheetFormatPr defaultRowHeight="15" x14ac:dyDescent="0.25"/>
  <cols>
    <col min="1" max="1" width="20" bestFit="1" customWidth="1"/>
    <col min="2" max="2" width="13.5703125" customWidth="1"/>
    <col min="3" max="3" width="10.28515625" customWidth="1"/>
    <col min="4" max="4" width="10.140625" customWidth="1"/>
    <col min="5" max="5" width="10.85546875" customWidth="1"/>
    <col min="6" max="6" width="10.28515625" customWidth="1"/>
    <col min="14" max="14" width="10.42578125" customWidth="1"/>
  </cols>
  <sheetData>
    <row r="1" spans="1:14" ht="16.5" thickBot="1" x14ac:dyDescent="0.3">
      <c r="A1" s="2" t="s">
        <v>72</v>
      </c>
    </row>
    <row r="2" spans="1:14" s="1" customFormat="1" ht="39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92</v>
      </c>
      <c r="C3" s="9">
        <v>73</v>
      </c>
      <c r="D3" s="9">
        <v>24</v>
      </c>
      <c r="E3" s="9">
        <v>7</v>
      </c>
      <c r="F3" s="79">
        <v>11590</v>
      </c>
      <c r="G3" s="9">
        <v>0</v>
      </c>
      <c r="H3" s="9">
        <v>6</v>
      </c>
      <c r="I3" s="9">
        <v>50</v>
      </c>
      <c r="J3" s="10">
        <v>44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v>29</v>
      </c>
      <c r="C7" s="29"/>
      <c r="D7" s="29">
        <v>22</v>
      </c>
      <c r="E7" s="29">
        <v>7</v>
      </c>
      <c r="F7" s="29"/>
      <c r="G7" s="29">
        <v>22</v>
      </c>
      <c r="H7" s="29">
        <v>7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v>35</v>
      </c>
      <c r="C11" s="9">
        <v>11</v>
      </c>
      <c r="D11" s="9">
        <v>0</v>
      </c>
      <c r="E11" s="9">
        <v>0</v>
      </c>
      <c r="F11" s="9">
        <v>0</v>
      </c>
      <c r="G11" s="9">
        <v>3</v>
      </c>
      <c r="H11" s="9">
        <v>2</v>
      </c>
      <c r="I11" s="9">
        <v>18</v>
      </c>
      <c r="J11" s="9">
        <v>1</v>
      </c>
      <c r="K11" s="68"/>
      <c r="L11" s="9">
        <v>0</v>
      </c>
      <c r="M11" s="10">
        <v>0</v>
      </c>
      <c r="N11" s="43"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v>3</v>
      </c>
      <c r="C15" s="9"/>
      <c r="D15" s="9"/>
      <c r="E15" s="9"/>
      <c r="F15" s="9">
        <v>1</v>
      </c>
      <c r="G15" s="9"/>
      <c r="H15" s="9"/>
      <c r="I15" s="9">
        <v>4</v>
      </c>
      <c r="J15" s="9">
        <v>14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114" t="s">
        <v>43</v>
      </c>
      <c r="B22" s="1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80">
        <v>10600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>
        <v>990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YTD</vt:lpstr>
      <vt:lpstr>Jan</vt:lpstr>
      <vt:lpstr>Feb</vt:lpstr>
      <vt:lpstr>March</vt:lpstr>
      <vt:lpstr>April</vt:lpstr>
      <vt:lpstr>May</vt:lpstr>
      <vt:lpstr>Jun</vt:lpstr>
      <vt:lpstr>July</vt:lpstr>
      <vt:lpstr>Aug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Crawford</dc:creator>
  <cp:lastModifiedBy>KimC</cp:lastModifiedBy>
  <cp:lastPrinted>2016-11-03T17:10:31Z</cp:lastPrinted>
  <dcterms:created xsi:type="dcterms:W3CDTF">2015-11-03T15:34:32Z</dcterms:created>
  <dcterms:modified xsi:type="dcterms:W3CDTF">2016-11-03T17:10:58Z</dcterms:modified>
</cp:coreProperties>
</file>