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\Documents\NCCEH\PIT Count\PIT Count 2016\Blank Forms\"/>
    </mc:Choice>
  </mc:AlternateContent>
  <bookViews>
    <workbookView xWindow="480" yWindow="225" windowWidth="22995" windowHeight="9855"/>
  </bookViews>
  <sheets>
    <sheet name="Homeless Count" sheetId="1" r:id="rId1"/>
    <sheet name="Subpopulations" sheetId="2" r:id="rId2"/>
    <sheet name="Veterans" sheetId="3" r:id="rId3"/>
    <sheet name="Youth" sheetId="4" r:id="rId4"/>
    <sheet name="RRH &amp; PSH" sheetId="5" r:id="rId5"/>
    <sheet name="Summary" sheetId="6" r:id="rId6"/>
    <sheet name="Dashboard" sheetId="7" r:id="rId7"/>
    <sheet name="FILL IN" sheetId="9" r:id="rId8"/>
    <sheet name="Formulas" sheetId="8" r:id="rId9"/>
  </sheets>
  <definedNames>
    <definedName name="CHILDPPL" localSheetId="4">'RRH &amp; PSH'!$D$35</definedName>
    <definedName name="FAMCH" localSheetId="4">'RRH &amp; PSH'!$D$14</definedName>
    <definedName name="FAMPPL" localSheetId="4">'RRH &amp; PSH'!$D$10</definedName>
    <definedName name="INDCH" localSheetId="4">'RRH &amp; PSH'!$D$27</definedName>
    <definedName name="INDPPL" localSheetId="4">'RRH &amp; PSH'!$D$24</definedName>
    <definedName name="_xlnm.Print_Area" localSheetId="6">Dashboard!$A$1:$K$153</definedName>
    <definedName name="Text7" localSheetId="0">'Homeless Count'!$B$10</definedName>
  </definedNames>
  <calcPr calcId="152511"/>
</workbook>
</file>

<file path=xl/calcChain.xml><?xml version="1.0" encoding="utf-8"?>
<calcChain xmlns="http://schemas.openxmlformats.org/spreadsheetml/2006/main">
  <c r="B49" i="8" l="1"/>
  <c r="C29" i="8"/>
  <c r="C24" i="8"/>
  <c r="C30" i="8"/>
  <c r="C31" i="8"/>
  <c r="B24" i="8"/>
  <c r="C25" i="6"/>
  <c r="B25" i="6"/>
  <c r="B15" i="6"/>
  <c r="B13" i="6"/>
  <c r="D45" i="5" l="1"/>
  <c r="C45" i="5"/>
  <c r="F24" i="4"/>
  <c r="F44" i="4"/>
  <c r="F43" i="4"/>
  <c r="F42" i="4"/>
  <c r="F41" i="4"/>
  <c r="F40" i="4"/>
  <c r="F39" i="4"/>
  <c r="F37" i="4"/>
  <c r="F36" i="4"/>
  <c r="F34" i="4"/>
  <c r="F33" i="4"/>
  <c r="F32" i="4"/>
  <c r="F29" i="3"/>
  <c r="F10" i="3"/>
  <c r="F8" i="3"/>
  <c r="F94" i="1"/>
  <c r="E94" i="1"/>
  <c r="C94" i="1"/>
  <c r="C92" i="1"/>
  <c r="F55" i="1"/>
  <c r="F75" i="1"/>
  <c r="F74" i="1"/>
  <c r="F73" i="1"/>
  <c r="B45" i="8" l="1"/>
  <c r="B44" i="8"/>
  <c r="B43" i="8"/>
  <c r="B41" i="8" l="1"/>
  <c r="B40" i="8"/>
  <c r="B39" i="8"/>
  <c r="B37" i="8"/>
  <c r="B36" i="8"/>
  <c r="B35" i="8"/>
  <c r="B31" i="8"/>
  <c r="B30" i="8"/>
  <c r="B29" i="8"/>
  <c r="D6" i="8" l="1"/>
  <c r="C6" i="8"/>
  <c r="B6" i="8"/>
  <c r="D5" i="8"/>
  <c r="C5" i="8"/>
  <c r="B5" i="8"/>
  <c r="D4" i="8"/>
  <c r="C4" i="8"/>
  <c r="B4" i="8"/>
  <c r="F27" i="1" l="1"/>
  <c r="F26" i="1"/>
  <c r="D44" i="5"/>
  <c r="C44" i="5"/>
  <c r="D43" i="5"/>
  <c r="C28" i="8" s="1"/>
  <c r="C43" i="5"/>
  <c r="F22" i="4"/>
  <c r="F21" i="4"/>
  <c r="F20" i="4"/>
  <c r="F19" i="4"/>
  <c r="F18" i="4"/>
  <c r="F17" i="4"/>
  <c r="F15" i="4"/>
  <c r="F14" i="4"/>
  <c r="F12" i="4"/>
  <c r="F11" i="4"/>
  <c r="F10" i="4"/>
  <c r="F8" i="4"/>
  <c r="F7" i="4"/>
  <c r="F29" i="4"/>
  <c r="F28" i="4"/>
  <c r="F27" i="4"/>
  <c r="F26" i="4"/>
  <c r="F25" i="4"/>
  <c r="B14" i="6" s="1"/>
  <c r="F6" i="4"/>
  <c r="F5" i="4"/>
  <c r="F44" i="3"/>
  <c r="F43" i="3"/>
  <c r="F42" i="3"/>
  <c r="F41" i="3"/>
  <c r="F40" i="3"/>
  <c r="F39" i="3"/>
  <c r="F37" i="3"/>
  <c r="F36" i="3"/>
  <c r="F34" i="3"/>
  <c r="F33" i="3"/>
  <c r="F32" i="3"/>
  <c r="F28" i="3"/>
  <c r="F27" i="3"/>
  <c r="F26" i="3"/>
  <c r="F24" i="3"/>
  <c r="F23" i="3"/>
  <c r="F22" i="3"/>
  <c r="F21" i="3"/>
  <c r="F20" i="3"/>
  <c r="F19" i="3"/>
  <c r="F17" i="3"/>
  <c r="F16" i="3"/>
  <c r="F14" i="3"/>
  <c r="F13" i="3"/>
  <c r="F12" i="3"/>
  <c r="F7" i="3"/>
  <c r="F6" i="3"/>
  <c r="F5" i="3"/>
  <c r="F11" i="2"/>
  <c r="F10" i="2"/>
  <c r="F9" i="2"/>
  <c r="F7" i="2"/>
  <c r="F6" i="2"/>
  <c r="F5" i="2"/>
  <c r="F4" i="2"/>
  <c r="E93" i="1"/>
  <c r="D93" i="1"/>
  <c r="C93" i="1"/>
  <c r="E92" i="1"/>
  <c r="D92" i="1"/>
  <c r="F89" i="1"/>
  <c r="F88" i="1"/>
  <c r="F87" i="1"/>
  <c r="F86" i="1"/>
  <c r="F85" i="1"/>
  <c r="F84" i="1"/>
  <c r="F82" i="1"/>
  <c r="F81" i="1"/>
  <c r="F79" i="1"/>
  <c r="F78" i="1"/>
  <c r="F77" i="1"/>
  <c r="F72" i="1"/>
  <c r="F71" i="1"/>
  <c r="F69" i="1"/>
  <c r="F68" i="1"/>
  <c r="F67" i="1"/>
  <c r="F66" i="1"/>
  <c r="F65" i="1"/>
  <c r="F64" i="1"/>
  <c r="F62" i="1"/>
  <c r="F61" i="1"/>
  <c r="F59" i="1"/>
  <c r="F58" i="1"/>
  <c r="F57" i="1"/>
  <c r="F54" i="1"/>
  <c r="F53" i="1"/>
  <c r="F52" i="1"/>
  <c r="F51" i="1"/>
  <c r="F42" i="1"/>
  <c r="F41" i="1"/>
  <c r="F40" i="1"/>
  <c r="F39" i="1"/>
  <c r="F38" i="1"/>
  <c r="F37" i="1"/>
  <c r="F35" i="1"/>
  <c r="F34" i="1"/>
  <c r="F32" i="1"/>
  <c r="F31" i="1"/>
  <c r="F30" i="1"/>
  <c r="F25" i="1"/>
  <c r="B14" i="8" s="1"/>
  <c r="F24" i="1"/>
  <c r="B15" i="8" s="1"/>
  <c r="F23" i="1"/>
  <c r="B9" i="6" s="1"/>
  <c r="F22" i="1"/>
  <c r="B27" i="9" s="1"/>
  <c r="F21" i="1"/>
  <c r="B19" i="8" l="1"/>
  <c r="B27" i="6"/>
  <c r="B28" i="8"/>
  <c r="H49" i="8"/>
  <c r="D49" i="8"/>
  <c r="G49" i="8"/>
  <c r="C49" i="8"/>
  <c r="F49" i="8"/>
  <c r="E49" i="8"/>
  <c r="A49" i="8"/>
  <c r="B18" i="8"/>
  <c r="B24" i="6"/>
  <c r="B28" i="6"/>
  <c r="B18" i="6"/>
  <c r="D41" i="9"/>
  <c r="B20" i="6"/>
  <c r="B10" i="6"/>
  <c r="C27" i="9"/>
  <c r="B11" i="8"/>
  <c r="B29" i="6"/>
  <c r="B23" i="6"/>
  <c r="B20" i="8"/>
  <c r="B30" i="6"/>
  <c r="B11" i="6"/>
  <c r="D27" i="9"/>
  <c r="B12" i="8"/>
  <c r="B16" i="8"/>
  <c r="B6" i="6"/>
  <c r="C13" i="9"/>
  <c r="D3" i="8"/>
  <c r="B5" i="6"/>
  <c r="C3" i="8"/>
  <c r="B4" i="6"/>
  <c r="B3" i="8"/>
  <c r="B13" i="9"/>
  <c r="B41" i="9"/>
  <c r="B10" i="8"/>
  <c r="B17" i="6"/>
  <c r="B19" i="6"/>
  <c r="B8" i="6"/>
  <c r="F92" i="1"/>
  <c r="G24" i="8" s="1"/>
  <c r="F93" i="1"/>
  <c r="J24" i="8" l="1"/>
  <c r="I24" i="8"/>
  <c r="B22" i="6"/>
  <c r="C41" i="9"/>
  <c r="H24" i="8"/>
  <c r="E24" i="8"/>
  <c r="A24" i="8"/>
  <c r="D24" i="8"/>
  <c r="F24" i="8"/>
  <c r="B3" i="6"/>
  <c r="C20" i="6" s="1"/>
  <c r="D13" i="9"/>
  <c r="C15" i="6" l="1"/>
  <c r="C8" i="6"/>
  <c r="C24" i="6"/>
  <c r="C14" i="6"/>
  <c r="C27" i="6"/>
  <c r="C4" i="6"/>
  <c r="C23" i="6"/>
  <c r="C30" i="6"/>
  <c r="C18" i="6"/>
  <c r="C6" i="6"/>
  <c r="C29" i="6"/>
  <c r="C13" i="6"/>
  <c r="C10" i="6"/>
  <c r="C5" i="6"/>
  <c r="C11" i="6"/>
  <c r="C28" i="6"/>
  <c r="C17" i="6"/>
  <c r="C22" i="6"/>
  <c r="C9" i="6"/>
  <c r="C19" i="6"/>
</calcChain>
</file>

<file path=xl/sharedStrings.xml><?xml version="1.0" encoding="utf-8"?>
<sst xmlns="http://schemas.openxmlformats.org/spreadsheetml/2006/main" count="363" uniqueCount="183">
  <si>
    <t>CoC INFORMATION</t>
  </si>
  <si>
    <t>Continuum of Care:</t>
  </si>
  <si>
    <t>Counties covered in this report:</t>
  </si>
  <si>
    <t>Date of Count:</t>
  </si>
  <si>
    <t>Contact Person:</t>
  </si>
  <si>
    <t>Phone:</t>
  </si>
  <si>
    <t>Email:</t>
  </si>
  <si>
    <t>Emergency &amp; Seasonal</t>
  </si>
  <si>
    <t>Transitional Housing</t>
  </si>
  <si>
    <r>
      <t xml:space="preserve">Households with Adults </t>
    </r>
    <r>
      <rPr>
        <b/>
        <u/>
        <sz val="11"/>
        <color theme="1"/>
        <rFont val="Calibri"/>
        <family val="2"/>
        <scheme val="minor"/>
      </rPr>
      <t>and</t>
    </r>
    <r>
      <rPr>
        <b/>
        <sz val="11"/>
        <color theme="1"/>
        <rFont val="Calibri"/>
        <family val="2"/>
        <scheme val="minor"/>
      </rPr>
      <t xml:space="preserve"> Children (adults and children who are together on the night of the count)</t>
    </r>
  </si>
  <si>
    <t># of Households that are Chronically Homeless</t>
  </si>
  <si>
    <t>Gender (adults and children)</t>
  </si>
  <si>
    <t>Female</t>
  </si>
  <si>
    <t>Male</t>
  </si>
  <si>
    <t>Ethnicity (adults and children)</t>
  </si>
  <si>
    <t>Non-Hispanic/Non-Latino</t>
  </si>
  <si>
    <t>Hispanic/Latino</t>
  </si>
  <si>
    <t>Race (adults and children)</t>
  </si>
  <si>
    <t>White</t>
  </si>
  <si>
    <t>Black or African-American</t>
  </si>
  <si>
    <t>Asian</t>
  </si>
  <si>
    <t>American Indian or Alaska Native</t>
  </si>
  <si>
    <t>Native Hawaiian or Other Pacific Islander</t>
  </si>
  <si>
    <t>Gender</t>
  </si>
  <si>
    <t>Ethnicity</t>
  </si>
  <si>
    <t>Race</t>
  </si>
  <si>
    <r>
      <t xml:space="preserve">Households of </t>
    </r>
    <r>
      <rPr>
        <b/>
        <u/>
        <sz val="11"/>
        <color theme="1"/>
        <rFont val="Calibri"/>
        <family val="2"/>
        <scheme val="minor"/>
      </rPr>
      <t>Only</t>
    </r>
    <r>
      <rPr>
        <b/>
        <sz val="11"/>
        <color theme="1"/>
        <rFont val="Calibri"/>
        <family val="2"/>
        <scheme val="minor"/>
      </rPr>
      <t xml:space="preserve"> Children (</t>
    </r>
    <r>
      <rPr>
        <b/>
        <u/>
        <sz val="11"/>
        <color theme="1"/>
        <rFont val="Calibri"/>
        <family val="2"/>
        <scheme val="minor"/>
      </rPr>
      <t>all</t>
    </r>
    <r>
      <rPr>
        <b/>
        <sz val="11"/>
        <color theme="1"/>
        <rFont val="Calibri"/>
        <family val="2"/>
        <scheme val="minor"/>
      </rPr>
      <t xml:space="preserve"> members of household are under 18: unaccompanied children, adolescent parents and their children, adolescent siblings, etc.)</t>
    </r>
  </si>
  <si>
    <t>TOTALS</t>
  </si>
  <si>
    <t>Number of Households</t>
  </si>
  <si>
    <t># of People in Chronically Homeless Families</t>
  </si>
  <si>
    <t>Total Number of People</t>
  </si>
  <si>
    <t xml:space="preserve">Number of Households  </t>
  </si>
  <si>
    <r>
      <t xml:space="preserve">SUBPOPULATIONS: How many </t>
    </r>
    <r>
      <rPr>
        <b/>
        <u/>
        <sz val="11"/>
        <color theme="1"/>
        <rFont val="Calibri"/>
        <family val="2"/>
        <scheme val="minor"/>
      </rPr>
      <t>adults</t>
    </r>
    <r>
      <rPr>
        <b/>
        <sz val="11"/>
        <color theme="1"/>
        <rFont val="Calibri"/>
        <family val="2"/>
        <scheme val="minor"/>
      </rPr>
      <t xml:space="preserve"> are:</t>
    </r>
  </si>
  <si>
    <t>Seriously Mentally Ill</t>
  </si>
  <si>
    <t>Substance Use Disorder</t>
  </si>
  <si>
    <t>Persons with HIV/AIDS</t>
  </si>
  <si>
    <t>Victims of Domestic Violence (optional)</t>
  </si>
  <si>
    <t>Criminal Justice System (jails, prisons)</t>
  </si>
  <si>
    <t>Health Care System (hospitals)</t>
  </si>
  <si>
    <r>
      <t xml:space="preserve">DISCHARGES: How many </t>
    </r>
    <r>
      <rPr>
        <b/>
        <u/>
        <sz val="11"/>
        <color theme="1"/>
        <rFont val="Calibri"/>
        <family val="2"/>
        <scheme val="minor"/>
      </rPr>
      <t>adults</t>
    </r>
    <r>
      <rPr>
        <b/>
        <sz val="11"/>
        <color theme="1"/>
        <rFont val="Calibri"/>
        <family val="2"/>
        <scheme val="minor"/>
      </rPr>
      <t xml:space="preserve"> were discharged from the following places within 30 days of becoming homeless?</t>
    </r>
  </si>
  <si>
    <r>
      <t xml:space="preserve">Veteran Households with Adults </t>
    </r>
    <r>
      <rPr>
        <b/>
        <u/>
        <sz val="11"/>
        <color theme="1"/>
        <rFont val="Calibri"/>
        <family val="2"/>
        <scheme val="minor"/>
      </rPr>
      <t>and</t>
    </r>
    <r>
      <rPr>
        <b/>
        <sz val="11"/>
        <color theme="1"/>
        <rFont val="Calibri"/>
        <family val="2"/>
        <scheme val="minor"/>
      </rPr>
      <t xml:space="preserve"> Children (adults and children who are together on the night of the count)</t>
    </r>
  </si>
  <si>
    <t>Gender (veterans only)</t>
  </si>
  <si>
    <t>Ethnicity (veterans only)</t>
  </si>
  <si>
    <t>Race (veterans only)</t>
  </si>
  <si>
    <t>TOTAL</t>
  </si>
  <si>
    <t>Behavioral Health (mental health/substance use)</t>
  </si>
  <si>
    <t xml:space="preserve"># of People who are Chronically Homeless </t>
  </si>
  <si>
    <t>TOTAL HOMELESS COUNT (all people)</t>
  </si>
  <si>
    <t>Unsheltered</t>
  </si>
  <si>
    <t xml:space="preserve">Unsheltered </t>
  </si>
  <si>
    <t># of People age 17 or younger</t>
  </si>
  <si>
    <t># of People age 18-24</t>
  </si>
  <si>
    <t># of People age 25 or older</t>
  </si>
  <si>
    <t>HOMELESS SUBPOPULATION COUNT (adults only)</t>
  </si>
  <si>
    <r>
      <t xml:space="preserve">Out of the total households, please list the following information for </t>
    </r>
    <r>
      <rPr>
        <b/>
        <u/>
        <sz val="12"/>
        <color theme="1"/>
        <rFont val="Calibri"/>
        <family val="2"/>
        <scheme val="minor"/>
      </rPr>
      <t>households that included a veteran</t>
    </r>
    <r>
      <rPr>
        <b/>
        <sz val="12"/>
        <color theme="1"/>
        <rFont val="Calibri"/>
        <family val="2"/>
        <scheme val="minor"/>
      </rPr>
      <t>.</t>
    </r>
  </si>
  <si>
    <t>VETERAN SUBPOPULATION COUNT:</t>
  </si>
  <si>
    <t>YOUTH SUBPOPULATION COUNT:</t>
  </si>
  <si>
    <r>
      <t xml:space="preserve">Out of the total households, please list the following information for </t>
    </r>
    <r>
      <rPr>
        <b/>
        <u/>
        <sz val="12"/>
        <color theme="1"/>
        <rFont val="Calibri"/>
        <family val="2"/>
        <scheme val="minor"/>
      </rPr>
      <t>households composed entirely of youth</t>
    </r>
    <r>
      <rPr>
        <b/>
        <sz val="12"/>
        <color theme="1"/>
        <rFont val="Calibri"/>
        <family val="2"/>
        <scheme val="minor"/>
      </rPr>
      <t xml:space="preserve"> (all people in the household are </t>
    </r>
    <r>
      <rPr>
        <b/>
        <u/>
        <sz val="12"/>
        <color theme="1"/>
        <rFont val="Calibri"/>
        <family val="2"/>
        <scheme val="minor"/>
      </rPr>
      <t>age 24 or younger</t>
    </r>
    <r>
      <rPr>
        <b/>
        <sz val="12"/>
        <color theme="1"/>
        <rFont val="Calibri"/>
        <family val="2"/>
        <scheme val="minor"/>
      </rPr>
      <t>).</t>
    </r>
  </si>
  <si>
    <r>
      <t xml:space="preserve">         Number of Parenting Youth </t>
    </r>
    <r>
      <rPr>
        <sz val="10"/>
        <color theme="1"/>
        <rFont val="Calibri"/>
        <family val="2"/>
        <scheme val="minor"/>
      </rPr>
      <t>(=a parent 24 or younger)</t>
    </r>
  </si>
  <si>
    <t xml:space="preserve">         (child 17 or younger with parent(s) 24 or younger)</t>
  </si>
  <si>
    <t>Number of Unaccompanied Children 17 or younger</t>
  </si>
  <si>
    <t xml:space="preserve">         Number of Unaccompanied Young Adults age 18-24</t>
  </si>
  <si>
    <t xml:space="preserve">         Number of Children with Parenting Youth</t>
  </si>
  <si>
    <t># of Persons in Chronically Homeless Families at entry</t>
  </si>
  <si>
    <t># of Households that were Chronically Homeless at entry</t>
  </si>
  <si>
    <t># of Persons who were Chronically Homeless at entry</t>
  </si>
  <si>
    <r>
      <t xml:space="preserve">Subpopulations: How many </t>
    </r>
    <r>
      <rPr>
        <b/>
        <u/>
        <sz val="11"/>
        <color theme="1"/>
        <rFont val="Calibri"/>
        <family val="2"/>
        <scheme val="minor"/>
      </rPr>
      <t>adults</t>
    </r>
    <r>
      <rPr>
        <b/>
        <sz val="11"/>
        <color theme="1"/>
        <rFont val="Calibri"/>
        <family val="2"/>
        <scheme val="minor"/>
      </rPr>
      <t xml:space="preserve"> are:</t>
    </r>
  </si>
  <si>
    <t>Veterans</t>
  </si>
  <si>
    <r>
      <t xml:space="preserve">How many </t>
    </r>
    <r>
      <rPr>
        <b/>
        <u/>
        <sz val="11"/>
        <color theme="1"/>
        <rFont val="Calibri"/>
        <family val="2"/>
        <scheme val="minor"/>
      </rPr>
      <t>adults</t>
    </r>
    <r>
      <rPr>
        <b/>
        <sz val="11"/>
        <color theme="1"/>
        <rFont val="Calibri"/>
        <family val="2"/>
        <scheme val="minor"/>
      </rPr>
      <t xml:space="preserve"> were discharged from the following systems within 30 days of becoming homeless?</t>
    </r>
  </si>
  <si>
    <t>Behavioral Health System (mental health/substance use)</t>
  </si>
  <si>
    <t xml:space="preserve">TOTALS </t>
  </si>
  <si>
    <t>Rapid Re-Housing</t>
  </si>
  <si>
    <t>Permanent Supportive Housing</t>
  </si>
  <si>
    <t>PERMANENT HOUSING COUNT of FORMERLY HOMELESS PEOPLE</t>
  </si>
  <si>
    <t>CONTINUUM OF CARE: PERMANENT HOUSING COUNT</t>
  </si>
  <si>
    <t>Rapid Re-Housing and Permanent Supportive Housing</t>
  </si>
  <si>
    <t>Total veterans</t>
  </si>
  <si>
    <t>Veterans in families with children</t>
  </si>
  <si>
    <t>Percentage of total homeless population</t>
  </si>
  <si>
    <t>People who were unsheltered</t>
  </si>
  <si>
    <t>Total homeless people</t>
  </si>
  <si>
    <t>People in emergency shelter</t>
  </si>
  <si>
    <t>People in transitional housing</t>
  </si>
  <si>
    <t>Adults in families with children</t>
  </si>
  <si>
    <t>Total people in youth households</t>
  </si>
  <si>
    <t>People in parenting youth households</t>
  </si>
  <si>
    <t>Total people in veteran households</t>
  </si>
  <si>
    <t>Total chronically homeless people</t>
  </si>
  <si>
    <t>Chronically homeless people in families with children</t>
  </si>
  <si>
    <t>Adults who are victims of domestic violence</t>
  </si>
  <si>
    <t>Number of people</t>
  </si>
  <si>
    <t>SUMMARY OF HOMELESS COUNT</t>
  </si>
  <si>
    <t>Adults with a substance use disorder</t>
  </si>
  <si>
    <t>Adults with a serious mental illness</t>
  </si>
  <si>
    <t>Adults with HIV/AIDS</t>
  </si>
  <si>
    <t>Unaccompanied youth</t>
  </si>
  <si>
    <t>Adults in households without children</t>
  </si>
  <si>
    <t>VETERANS</t>
  </si>
  <si>
    <t xml:space="preserve">CHRONICALLY HOMELESS PEOPLE  </t>
  </si>
  <si>
    <t>SUBPOPULATIONS</t>
  </si>
  <si>
    <t>YOUTH (under age 25)</t>
  </si>
  <si>
    <t>Children in households without adults</t>
  </si>
  <si>
    <t>AGE &amp; HOUSEHOLD TYPE</t>
  </si>
  <si>
    <r>
      <t xml:space="preserve">Households </t>
    </r>
    <r>
      <rPr>
        <b/>
        <u/>
        <sz val="11"/>
        <color theme="1"/>
        <rFont val="Calibri"/>
        <family val="2"/>
        <scheme val="minor"/>
      </rPr>
      <t xml:space="preserve">without </t>
    </r>
    <r>
      <rPr>
        <b/>
        <sz val="11"/>
        <color theme="1"/>
        <rFont val="Calibri"/>
        <family val="2"/>
        <scheme val="minor"/>
      </rPr>
      <t>Children (single adults, adult couples without children, adults with adult sons/daughters)</t>
    </r>
  </si>
  <si>
    <r>
      <t xml:space="preserve">Veteran Households </t>
    </r>
    <r>
      <rPr>
        <b/>
        <u/>
        <sz val="11"/>
        <color theme="1"/>
        <rFont val="Calibri"/>
        <family val="2"/>
        <scheme val="minor"/>
      </rPr>
      <t xml:space="preserve">without </t>
    </r>
    <r>
      <rPr>
        <b/>
        <sz val="11"/>
        <color theme="1"/>
        <rFont val="Calibri"/>
        <family val="2"/>
        <scheme val="minor"/>
      </rPr>
      <t>Children (single adults, adult couples without children, adults with adult son/daughters)</t>
    </r>
  </si>
  <si>
    <t>Total Number of Children age 17 or younger</t>
  </si>
  <si>
    <t>Total Number of Veterans</t>
  </si>
  <si>
    <t>All Households</t>
  </si>
  <si>
    <t>Households with Adults and Children</t>
  </si>
  <si>
    <t>Households of Only Children</t>
  </si>
  <si>
    <t>Households without Children</t>
  </si>
  <si>
    <t>Household Type</t>
  </si>
  <si>
    <t>Age</t>
  </si>
  <si>
    <t>25 or older</t>
  </si>
  <si>
    <t>18-24</t>
  </si>
  <si>
    <t>17 or younger</t>
  </si>
  <si>
    <t>Chronically homeless: total</t>
  </si>
  <si>
    <t>Veterans: total</t>
  </si>
  <si>
    <t>Mentally ill</t>
  </si>
  <si>
    <t>HIV/AIDS</t>
  </si>
  <si>
    <t>Domestic violence</t>
  </si>
  <si>
    <t>Chronically homeless</t>
  </si>
  <si>
    <t>Children in families</t>
  </si>
  <si>
    <t>Families and children*</t>
  </si>
  <si>
    <t>*includes people in Households with Adults and Children and people in Households of Only Children</t>
  </si>
  <si>
    <t>Total Count</t>
  </si>
  <si>
    <t>Emergency Shelter</t>
  </si>
  <si>
    <t>Chronically homeless: in families</t>
  </si>
  <si>
    <t>Chronically homeless: individuals</t>
  </si>
  <si>
    <t>Veterans: in families</t>
  </si>
  <si>
    <t>Veterans: individuals</t>
  </si>
  <si>
    <t>Substance use disorder</t>
  </si>
  <si>
    <t>Veterans in households without children</t>
  </si>
  <si>
    <t>Chronically homeless adults without children</t>
  </si>
  <si>
    <t>Homelessness Over Last 10 Years: by Living Situation</t>
  </si>
  <si>
    <t>Homelessness Over Last 10 Years: by Household Type</t>
  </si>
  <si>
    <t>Homelessness Over the Last 10 Years: by Living Situation</t>
  </si>
  <si>
    <t>Homelessness Over the Last 10 Years: by Household Type</t>
  </si>
  <si>
    <t>Households with Adults &amp; Children</t>
  </si>
  <si>
    <t>Households of Only Children*</t>
  </si>
  <si>
    <t xml:space="preserve">*This household type was introduced in the 2011 PIT Count. Prior to 2011, these households were included in the "Households without Dependent Children" household type (now called "Households without Children"). </t>
  </si>
  <si>
    <t>Homelessness Over Last 10 Years: Target Populations</t>
  </si>
  <si>
    <t>Homelessness Over the Last 10 Years: Target Populations</t>
  </si>
  <si>
    <t>*Includes people in Households with Adults and Children and people in Households of Only Children</t>
  </si>
  <si>
    <t>*Prior to 2011, this household type was included under Households without Dependent Children.</t>
  </si>
  <si>
    <t>Sheltered (ES &amp; TH)</t>
  </si>
  <si>
    <t>North Carolina Point-in-Time Count: January 27, 2016</t>
  </si>
  <si>
    <r>
      <t xml:space="preserve"># of People in Chronically Homeless Families         </t>
    </r>
    <r>
      <rPr>
        <sz val="10"/>
        <color theme="1"/>
        <rFont val="Calibri"/>
        <family val="2"/>
        <scheme val="minor"/>
      </rPr>
      <t>(head of household has a disability AND has been homeless for at least 1 year or has had 4 episodes totaling 12 mos. in last 3 years)</t>
    </r>
  </si>
  <si>
    <t>Transgender</t>
  </si>
  <si>
    <t xml:space="preserve">Multiple Races </t>
  </si>
  <si>
    <t>Multiple Races</t>
  </si>
  <si>
    <r>
      <t xml:space="preserve"># of Unaccompanied Children who are Chronically Homeless </t>
    </r>
    <r>
      <rPr>
        <sz val="10"/>
        <color theme="1"/>
        <rFont val="Calibri"/>
        <family val="2"/>
        <scheme val="minor"/>
      </rPr>
      <t>(have a disability AND have been homeless for at least 1 year or have had 4 episodes totaling 12 mos. in last 3 years)</t>
    </r>
  </si>
  <si>
    <r>
      <t xml:space="preserve"># of Parenting Youth &amp; Children in Chronically Homeless Families </t>
    </r>
    <r>
      <rPr>
        <sz val="10"/>
        <color theme="1"/>
        <rFont val="Calibri"/>
        <family val="2"/>
        <scheme val="minor"/>
      </rPr>
      <t>(head of household has a disability AND has been homeless for at least 1 year or has had 4 episodes totaling 12 mos. in last 3 years)</t>
    </r>
  </si>
  <si>
    <t xml:space="preserve"># of Parenting Youth Households that are Chronically Homeless </t>
  </si>
  <si>
    <r>
      <t xml:space="preserve"># of People who are Chronically Homeless </t>
    </r>
    <r>
      <rPr>
        <sz val="10"/>
        <color theme="1"/>
        <rFont val="Calibri"/>
        <family val="2"/>
        <scheme val="minor"/>
      </rPr>
      <t>(have a disability AND have been homeless for at least 1 year or have had 4 episodes totaling 12 mos. in last 3 yrs.)</t>
    </r>
  </si>
  <si>
    <t>Total Homeless People (Rows 2+20+36)</t>
  </si>
  <si>
    <t>Total People Age 18 and Over (Rows 4+5+20)</t>
  </si>
  <si>
    <t>Total Chronically Homeless People (Rows 6+23+37+38)</t>
  </si>
  <si>
    <r>
      <t xml:space="preserve">(head of household has a disability </t>
    </r>
    <r>
      <rPr>
        <b/>
        <sz val="10"/>
        <color theme="1"/>
        <rFont val="Calibri"/>
        <family val="2"/>
        <scheme val="minor"/>
      </rPr>
      <t>AND</t>
    </r>
    <r>
      <rPr>
        <sz val="10"/>
        <color theme="1"/>
        <rFont val="Calibri"/>
        <family val="2"/>
        <scheme val="minor"/>
      </rPr>
      <t xml:space="preserve"> has been homeless for at least 1 year or has had 4 episodes totaling 12 mos. in last 3 years)</t>
    </r>
  </si>
  <si>
    <r>
      <t xml:space="preserve">(have a disability </t>
    </r>
    <r>
      <rPr>
        <b/>
        <sz val="10"/>
        <color theme="1"/>
        <rFont val="Calibri"/>
        <family val="2"/>
        <scheme val="minor"/>
      </rPr>
      <t>AND</t>
    </r>
    <r>
      <rPr>
        <sz val="10"/>
        <color theme="1"/>
        <rFont val="Calibri"/>
        <family val="2"/>
        <scheme val="minor"/>
      </rPr>
      <t xml:space="preserve"> have been homeless for at least 1 year or have had 4 episodes totaling 12 mos. in last 3 yrs)</t>
    </r>
  </si>
  <si>
    <t>Unaccompanied Youth Households (age 24 or younger without their parent/guardian present: single youth, youth couples, groups of youth)</t>
  </si>
  <si>
    <t>Total Number of Unaccompanied Youth</t>
  </si>
  <si>
    <t xml:space="preserve">Gender </t>
  </si>
  <si>
    <t xml:space="preserve">Race </t>
  </si>
  <si>
    <t>Parenting Youth Households (parent(s) age 24 or younger whose children are with them on the night of the count)</t>
  </si>
  <si>
    <t xml:space="preserve">               Number of Parenting Youth age 17 or younger</t>
  </si>
  <si>
    <t xml:space="preserve">               Number of Parenting Youth age 18-24</t>
  </si>
  <si>
    <t>Gender (parenting youth only)</t>
  </si>
  <si>
    <t>Ethnicity (parenting youth only)</t>
  </si>
  <si>
    <t>Race (parenting youth only)</t>
  </si>
  <si>
    <r>
      <t xml:space="preserve">(have a disability </t>
    </r>
    <r>
      <rPr>
        <b/>
        <sz val="10"/>
        <color theme="1"/>
        <rFont val="Calibri"/>
        <family val="2"/>
        <scheme val="minor"/>
      </rPr>
      <t>AND</t>
    </r>
    <r>
      <rPr>
        <sz val="10"/>
        <color theme="1"/>
        <rFont val="Calibri"/>
        <family val="2"/>
        <scheme val="minor"/>
      </rPr>
      <t xml:space="preserve"> were homeless for at least 1 year or had 4 episodes totaling 12 mos. in 3 years)</t>
    </r>
  </si>
  <si>
    <t>Total People (Rows 2+12+20)</t>
  </si>
  <si>
    <t>Total People Age 18 and Over (Rows 4+5+12)</t>
  </si>
  <si>
    <t>Total Formerly Chronically Homeless Persons (Rows 6+16+21)</t>
  </si>
  <si>
    <t>Chronically homeless children in child-only households</t>
  </si>
  <si>
    <t>2016 Point-in-Time Count Data: NAME Continuum of Care</t>
  </si>
  <si>
    <t>2016 Homeless Count by Living Situation</t>
  </si>
  <si>
    <t>2016 Homeless Count Demographics</t>
  </si>
  <si>
    <t>2016 Homeless Count Subpopulations</t>
  </si>
  <si>
    <t>2016 Permanent Housing Count by Living Situation</t>
  </si>
  <si>
    <t>2016 Permanent Housing Count Demographics</t>
  </si>
  <si>
    <t>2016 Permanent Housing Count Subpopulations</t>
  </si>
  <si>
    <t>Homelessness Over the Last 10 Years: NAME Continuum of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</si>
</sst>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left" wrapText="1"/>
    </xf>
    <xf numFmtId="0" fontId="4" fillId="6" borderId="12" xfId="0" applyFont="1" applyFill="1" applyBorder="1" applyAlignment="1">
      <alignment vertical="center" wrapText="1"/>
    </xf>
    <xf numFmtId="0" fontId="0" fillId="6" borderId="12" xfId="0" applyFill="1" applyBorder="1" applyAlignment="1">
      <alignment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6" borderId="17" xfId="0" applyFill="1" applyBorder="1" applyAlignment="1">
      <alignment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vertical="center" wrapText="1"/>
    </xf>
    <xf numFmtId="0" fontId="0" fillId="6" borderId="0" xfId="0" applyFill="1" applyBorder="1" applyAlignment="1">
      <alignment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6" borderId="12" xfId="0" applyFill="1" applyBorder="1" applyAlignment="1">
      <alignment vertical="center"/>
    </xf>
    <xf numFmtId="0" fontId="0" fillId="2" borderId="17" xfId="0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6" borderId="17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/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0" borderId="17" xfId="0" applyFont="1" applyBorder="1" applyAlignment="1">
      <alignment wrapText="1"/>
    </xf>
    <xf numFmtId="0" fontId="4" fillId="6" borderId="13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vertical="center" wrapText="1"/>
    </xf>
    <xf numFmtId="0" fontId="4" fillId="0" borderId="17" xfId="0" applyFont="1" applyBorder="1"/>
    <xf numFmtId="0" fontId="0" fillId="6" borderId="12" xfId="0" applyFill="1" applyBorder="1" applyAlignment="1">
      <alignment horizontal="left" vertical="center" indent="3"/>
    </xf>
    <xf numFmtId="0" fontId="0" fillId="2" borderId="12" xfId="0" applyFill="1" applyBorder="1" applyAlignment="1">
      <alignment vertical="center"/>
    </xf>
    <xf numFmtId="0" fontId="0" fillId="0" borderId="14" xfId="0" applyBorder="1"/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25" xfId="0" applyBorder="1"/>
    <xf numFmtId="0" fontId="1" fillId="0" borderId="26" xfId="0" applyFont="1" applyBorder="1" applyAlignment="1">
      <alignment horizontal="center" wrapText="1"/>
    </xf>
    <xf numFmtId="0" fontId="4" fillId="6" borderId="27" xfId="0" applyFont="1" applyFill="1" applyBorder="1" applyAlignment="1">
      <alignment vertical="center" wrapText="1"/>
    </xf>
    <xf numFmtId="0" fontId="0" fillId="6" borderId="27" xfId="0" applyFill="1" applyBorder="1" applyAlignment="1">
      <alignment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6" borderId="12" xfId="0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</xf>
    <xf numFmtId="0" fontId="0" fillId="6" borderId="17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0" fillId="7" borderId="12" xfId="0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>
      <alignment horizontal="center" vertical="center" wrapText="1"/>
      <protection locked="0"/>
    </xf>
    <xf numFmtId="0" fontId="0" fillId="6" borderId="23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7" xfId="0" applyBorder="1" applyProtection="1"/>
    <xf numFmtId="0" fontId="1" fillId="0" borderId="17" xfId="0" applyFont="1" applyBorder="1" applyAlignment="1" applyProtection="1">
      <alignment horizontal="center" wrapText="1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9" fontId="0" fillId="0" borderId="12" xfId="0" applyNumberFormat="1" applyBorder="1" applyAlignment="1" applyProtection="1">
      <alignment horizontal="center"/>
    </xf>
    <xf numFmtId="0" fontId="0" fillId="0" borderId="12" xfId="0" applyBorder="1" applyAlignment="1" applyProtection="1">
      <alignment horizontal="left" indent="2"/>
    </xf>
    <xf numFmtId="0" fontId="1" fillId="3" borderId="13" xfId="0" applyFont="1" applyFill="1" applyBorder="1" applyProtection="1"/>
    <xf numFmtId="0" fontId="0" fillId="3" borderId="0" xfId="0" applyFill="1" applyProtection="1"/>
    <xf numFmtId="9" fontId="0" fillId="3" borderId="15" xfId="0" applyNumberFormat="1" applyFill="1" applyBorder="1" applyProtection="1"/>
    <xf numFmtId="0" fontId="1" fillId="0" borderId="0" xfId="0" applyFont="1"/>
    <xf numFmtId="0" fontId="1" fillId="0" borderId="0" xfId="0" applyFont="1" applyAlignment="1"/>
    <xf numFmtId="0" fontId="0" fillId="0" borderId="12" xfId="0" applyNumberFormat="1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31" xfId="0" applyFill="1" applyBorder="1" applyAlignment="1"/>
    <xf numFmtId="0" fontId="0" fillId="0" borderId="0" xfId="0" applyFill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8" borderId="12" xfId="0" applyFill="1" applyBorder="1" applyAlignment="1">
      <alignment horizontal="center"/>
    </xf>
    <xf numFmtId="9" fontId="0" fillId="0" borderId="0" xfId="0" applyNumberFormat="1" applyAlignment="1">
      <alignment wrapText="1"/>
    </xf>
    <xf numFmtId="9" fontId="0" fillId="0" borderId="0" xfId="0" applyNumberFormat="1"/>
    <xf numFmtId="0" fontId="4" fillId="0" borderId="12" xfId="0" applyFont="1" applyBorder="1" applyAlignment="1">
      <alignment vertical="center" wrapText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</xf>
    <xf numFmtId="0" fontId="0" fillId="6" borderId="18" xfId="0" applyFill="1" applyBorder="1" applyAlignment="1">
      <alignment vertical="center" wrapText="1"/>
    </xf>
    <xf numFmtId="0" fontId="4" fillId="6" borderId="18" xfId="0" applyFont="1" applyFill="1" applyBorder="1" applyAlignment="1">
      <alignment vertical="center" wrapText="1"/>
    </xf>
    <xf numFmtId="0" fontId="4" fillId="6" borderId="17" xfId="0" applyFont="1" applyFill="1" applyBorder="1" applyAlignment="1">
      <alignment vertical="center" wrapText="1"/>
    </xf>
    <xf numFmtId="0" fontId="0" fillId="6" borderId="18" xfId="0" applyFill="1" applyBorder="1" applyAlignment="1" applyProtection="1">
      <alignment horizontal="center" vertical="center" wrapText="1"/>
      <protection locked="0"/>
    </xf>
    <xf numFmtId="0" fontId="0" fillId="6" borderId="17" xfId="0" applyFill="1" applyBorder="1" applyAlignment="1" applyProtection="1">
      <alignment horizontal="center" vertical="center" wrapText="1"/>
      <protection locked="0"/>
    </xf>
    <xf numFmtId="0" fontId="0" fillId="6" borderId="17" xfId="0" applyFill="1" applyBorder="1" applyAlignment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4" fillId="6" borderId="18" xfId="0" applyFont="1" applyFill="1" applyBorder="1" applyAlignment="1">
      <alignment vertical="center" wrapText="1"/>
    </xf>
    <xf numFmtId="0" fontId="4" fillId="6" borderId="17" xfId="0" applyFont="1" applyFill="1" applyBorder="1" applyAlignment="1">
      <alignment vertical="center" wrapText="1"/>
    </xf>
    <xf numFmtId="0" fontId="0" fillId="6" borderId="18" xfId="0" applyFill="1" applyBorder="1" applyAlignment="1" applyProtection="1">
      <alignment horizontal="center" vertical="center" wrapText="1"/>
      <protection locked="0"/>
    </xf>
    <xf numFmtId="0" fontId="0" fillId="6" borderId="16" xfId="0" applyFill="1" applyBorder="1" applyAlignment="1" applyProtection="1">
      <alignment horizontal="center" vertical="center" wrapText="1"/>
      <protection locked="0"/>
    </xf>
    <xf numFmtId="0" fontId="0" fillId="6" borderId="17" xfId="0" applyFill="1" applyBorder="1" applyAlignment="1" applyProtection="1">
      <alignment horizontal="center" vertical="center" wrapText="1"/>
      <protection locked="0"/>
    </xf>
    <xf numFmtId="0" fontId="0" fillId="6" borderId="18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Border="1" applyAlignment="1" applyProtection="1">
      <alignment horizontal="center" vertical="center" wrapText="1"/>
    </xf>
    <xf numFmtId="0" fontId="4" fillId="6" borderId="35" xfId="0" applyFont="1" applyFill="1" applyBorder="1" applyAlignment="1">
      <alignment vertical="center" wrapText="1"/>
    </xf>
    <xf numFmtId="0" fontId="0" fillId="6" borderId="24" xfId="0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0" fillId="0" borderId="38" xfId="0" applyBorder="1"/>
    <xf numFmtId="0" fontId="4" fillId="6" borderId="31" xfId="0" applyFont="1" applyFill="1" applyBorder="1" applyAlignment="1">
      <alignment vertical="center" wrapText="1"/>
    </xf>
    <xf numFmtId="0" fontId="0" fillId="6" borderId="17" xfId="0" applyFill="1" applyBorder="1" applyAlignment="1">
      <alignment vertical="center"/>
    </xf>
    <xf numFmtId="0" fontId="0" fillId="6" borderId="39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6" borderId="24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indent="2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vertical="center" wrapText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4" fillId="6" borderId="18" xfId="0" applyFont="1" applyFill="1" applyBorder="1" applyAlignment="1">
      <alignment vertical="center" wrapText="1"/>
    </xf>
    <xf numFmtId="0" fontId="4" fillId="6" borderId="17" xfId="0" applyFont="1" applyFill="1" applyBorder="1" applyAlignment="1">
      <alignment vertical="center" wrapText="1"/>
    </xf>
    <xf numFmtId="0" fontId="0" fillId="6" borderId="18" xfId="0" applyFill="1" applyBorder="1" applyAlignment="1" applyProtection="1">
      <alignment horizontal="center" vertical="center" wrapText="1"/>
      <protection locked="0"/>
    </xf>
    <xf numFmtId="0" fontId="0" fillId="6" borderId="17" xfId="0" applyFill="1" applyBorder="1" applyAlignment="1" applyProtection="1">
      <alignment horizontal="center" vertical="center" wrapText="1"/>
      <protection locked="0"/>
    </xf>
    <xf numFmtId="0" fontId="0" fillId="7" borderId="18" xfId="0" applyFill="1" applyBorder="1" applyAlignment="1" applyProtection="1">
      <alignment horizontal="center" vertical="center" wrapText="1"/>
    </xf>
    <xf numFmtId="0" fontId="0" fillId="7" borderId="17" xfId="0" applyFill="1" applyBorder="1" applyAlignment="1" applyProtection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6" xfId="0" applyFill="1" applyBorder="1" applyAlignment="1" applyProtection="1">
      <alignment horizontal="center" vertical="center" wrapText="1"/>
      <protection locked="0"/>
    </xf>
    <xf numFmtId="0" fontId="1" fillId="3" borderId="37" xfId="0" applyFont="1" applyFill="1" applyBorder="1" applyAlignment="1">
      <alignment horizontal="left" vertical="center" wrapText="1"/>
    </xf>
    <xf numFmtId="0" fontId="1" fillId="3" borderId="29" xfId="0" applyFont="1" applyFill="1" applyBorder="1" applyAlignment="1">
      <alignment horizontal="left" vertical="center" wrapText="1"/>
    </xf>
    <xf numFmtId="0" fontId="1" fillId="3" borderId="30" xfId="0" applyFont="1" applyFill="1" applyBorder="1" applyAlignment="1">
      <alignment horizontal="left" vertical="center" wrapText="1"/>
    </xf>
    <xf numFmtId="0" fontId="1" fillId="3" borderId="37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left"/>
    </xf>
    <xf numFmtId="0" fontId="4" fillId="6" borderId="18" xfId="0" applyFont="1" applyFill="1" applyBorder="1" applyAlignment="1">
      <alignment horizontal="right" vertical="center" wrapText="1"/>
    </xf>
    <xf numFmtId="0" fontId="4" fillId="6" borderId="17" xfId="0" applyFont="1" applyFill="1" applyBorder="1" applyAlignment="1">
      <alignment horizontal="right" vertical="center" wrapText="1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3" borderId="28" xfId="0" applyFont="1" applyFill="1" applyBorder="1" applyAlignment="1" applyProtection="1">
      <alignment horizontal="center"/>
    </xf>
    <xf numFmtId="0" fontId="2" fillId="3" borderId="29" xfId="0" applyFont="1" applyFill="1" applyBorder="1" applyAlignment="1" applyProtection="1">
      <alignment horizontal="center"/>
    </xf>
    <xf numFmtId="0" fontId="2" fillId="3" borderId="30" xfId="0" applyFont="1" applyFill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32" xfId="0" applyFont="1" applyBorder="1" applyAlignment="1">
      <alignment horizontal="center"/>
    </xf>
    <xf numFmtId="0" fontId="0" fillId="0" borderId="3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6" borderId="0" xfId="0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Household Type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151740178819112E-2"/>
          <c:y val="0.28983289588801403"/>
          <c:w val="0.57317115848323841"/>
          <c:h val="0.58750043744531932"/>
        </c:manualLayout>
      </c:layout>
      <c:pieChart>
        <c:varyColors val="1"/>
        <c:ser>
          <c:idx val="0"/>
          <c:order val="0"/>
          <c:tx>
            <c:strRef>
              <c:f>Formulas!$B$9</c:f>
              <c:strCache>
                <c:ptCount val="1"/>
                <c:pt idx="0">
                  <c:v>Household Type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Formulas!$A$10:$A$12</c:f>
              <c:strCache>
                <c:ptCount val="3"/>
                <c:pt idx="0">
                  <c:v>Households with Adults and Children</c:v>
                </c:pt>
                <c:pt idx="1">
                  <c:v>Households without Children</c:v>
                </c:pt>
                <c:pt idx="2">
                  <c:v>Households of Only Children</c:v>
                </c:pt>
              </c:strCache>
            </c:strRef>
          </c:cat>
          <c:val>
            <c:numRef>
              <c:f>Formulas!$B$10:$B$12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788617886178865"/>
          <c:y val="0.20143231807029133"/>
          <c:w val="0.34959349593495936"/>
          <c:h val="0.751824906130020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Formulas!$B$2</c:f>
              <c:strCache>
                <c:ptCount val="1"/>
                <c:pt idx="0">
                  <c:v>Emergency Shelter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Formulas!$A$3:$A$6</c:f>
              <c:strCache>
                <c:ptCount val="4"/>
                <c:pt idx="0">
                  <c:v>All Households</c:v>
                </c:pt>
                <c:pt idx="1">
                  <c:v>Households with Adults and Children</c:v>
                </c:pt>
                <c:pt idx="2">
                  <c:v>Households without Children</c:v>
                </c:pt>
                <c:pt idx="3">
                  <c:v>Households of Only Children</c:v>
                </c:pt>
              </c:strCache>
            </c:strRef>
          </c:cat>
          <c:val>
            <c:numRef>
              <c:f>Formulas!$B$3:$B$6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Formulas!$C$2</c:f>
              <c:strCache>
                <c:ptCount val="1"/>
                <c:pt idx="0">
                  <c:v>Transitional Housing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Formulas!$A$3:$A$6</c:f>
              <c:strCache>
                <c:ptCount val="4"/>
                <c:pt idx="0">
                  <c:v>All Households</c:v>
                </c:pt>
                <c:pt idx="1">
                  <c:v>Households with Adults and Children</c:v>
                </c:pt>
                <c:pt idx="2">
                  <c:v>Households without Children</c:v>
                </c:pt>
                <c:pt idx="3">
                  <c:v>Households of Only Children</c:v>
                </c:pt>
              </c:strCache>
            </c:strRef>
          </c:cat>
          <c:val>
            <c:numRef>
              <c:f>Formulas!$C$3:$C$6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Formulas!$D$2</c:f>
              <c:strCache>
                <c:ptCount val="1"/>
                <c:pt idx="0">
                  <c:v>Unsheltered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Formulas!$A$3:$A$6</c:f>
              <c:strCache>
                <c:ptCount val="4"/>
                <c:pt idx="0">
                  <c:v>All Households</c:v>
                </c:pt>
                <c:pt idx="1">
                  <c:v>Households with Adults and Children</c:v>
                </c:pt>
                <c:pt idx="2">
                  <c:v>Households without Children</c:v>
                </c:pt>
                <c:pt idx="3">
                  <c:v>Households of Only Children</c:v>
                </c:pt>
              </c:strCache>
            </c:strRef>
          </c:cat>
          <c:val>
            <c:numRef>
              <c:f>Formulas!$D$3:$D$6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3739016"/>
        <c:axId val="331261504"/>
      </c:barChart>
      <c:catAx>
        <c:axId val="403739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1261504"/>
        <c:crosses val="autoZero"/>
        <c:auto val="1"/>
        <c:lblAlgn val="ctr"/>
        <c:lblOffset val="100"/>
        <c:noMultiLvlLbl val="0"/>
      </c:catAx>
      <c:valAx>
        <c:axId val="331261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3739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2.760593197455256E-2"/>
          <c:y val="0.28256095426197997"/>
          <c:w val="0.57853299201797304"/>
          <c:h val="0.591930467317482"/>
        </c:manualLayout>
      </c:layout>
      <c:pieChart>
        <c:varyColors val="1"/>
        <c:ser>
          <c:idx val="0"/>
          <c:order val="0"/>
          <c:tx>
            <c:strRef>
              <c:f>Formulas!$B$42</c:f>
              <c:strCache>
                <c:ptCount val="1"/>
                <c:pt idx="0">
                  <c:v>Gender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Formulas!$A$43:$A$45</c:f>
              <c:strCache>
                <c:ptCount val="3"/>
                <c:pt idx="0">
                  <c:v>Female</c:v>
                </c:pt>
                <c:pt idx="1">
                  <c:v>Male</c:v>
                </c:pt>
                <c:pt idx="2">
                  <c:v>Transgender</c:v>
                </c:pt>
              </c:strCache>
            </c:strRef>
          </c:cat>
          <c:val>
            <c:numRef>
              <c:f>Formulas!$B$43:$B$45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728395061728392"/>
          <c:y val="0.22148767619750157"/>
          <c:w val="0.37722908093278462"/>
          <c:h val="0.6650593739476258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Formulas!$A$48:$H$48</c:f>
              <c:strCache>
                <c:ptCount val="8"/>
                <c:pt idx="0">
                  <c:v>Chronically homeless: total</c:v>
                </c:pt>
                <c:pt idx="1">
                  <c:v>Chronically homeless: in families</c:v>
                </c:pt>
                <c:pt idx="2">
                  <c:v>Chronically homeless: individuals</c:v>
                </c:pt>
                <c:pt idx="3">
                  <c:v>Veterans</c:v>
                </c:pt>
                <c:pt idx="4">
                  <c:v>Mentally ill</c:v>
                </c:pt>
                <c:pt idx="5">
                  <c:v>Substance use disorder</c:v>
                </c:pt>
                <c:pt idx="6">
                  <c:v>HIV/AIDS</c:v>
                </c:pt>
                <c:pt idx="7">
                  <c:v>Domestic violence</c:v>
                </c:pt>
              </c:strCache>
            </c:strRef>
          </c:cat>
          <c:val>
            <c:numRef>
              <c:f>Formulas!$A$49:$H$49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1261112"/>
        <c:axId val="331262288"/>
      </c:barChart>
      <c:catAx>
        <c:axId val="331261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1262288"/>
        <c:crosses val="autoZero"/>
        <c:auto val="1"/>
        <c:lblAlgn val="ctr"/>
        <c:lblOffset val="100"/>
        <c:noMultiLvlLbl val="0"/>
      </c:catAx>
      <c:valAx>
        <c:axId val="3312622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31261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'FILL IN'!$B$30</c:f>
              <c:strCache>
                <c:ptCount val="1"/>
                <c:pt idx="0">
                  <c:v>Families and children*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'FILL IN'!$A$31:$A$41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'FILL IN'!$B$31:$B$41</c:f>
              <c:numCache>
                <c:formatCode>General</c:formatCode>
                <c:ptCount val="11"/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'FILL IN'!$C$30</c:f>
              <c:strCache>
                <c:ptCount val="1"/>
                <c:pt idx="0">
                  <c:v>Chronically homeless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'FILL IN'!$A$31:$A$41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'FILL IN'!$C$31:$C$41</c:f>
              <c:numCache>
                <c:formatCode>General</c:formatCode>
                <c:ptCount val="11"/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'FILL IN'!$D$30</c:f>
              <c:strCache>
                <c:ptCount val="1"/>
                <c:pt idx="0">
                  <c:v>Veterans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'FILL IN'!$A$31:$A$41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'FILL IN'!$D$31:$D$41</c:f>
              <c:numCache>
                <c:formatCode>General</c:formatCode>
                <c:ptCount val="11"/>
                <c:pt idx="10">
                  <c:v>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1260328"/>
        <c:axId val="406329976"/>
      </c:lineChart>
      <c:catAx>
        <c:axId val="331260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6329976"/>
        <c:crosses val="autoZero"/>
        <c:auto val="1"/>
        <c:lblAlgn val="ctr"/>
        <c:lblOffset val="100"/>
        <c:noMultiLvlLbl val="0"/>
      </c:catAx>
      <c:valAx>
        <c:axId val="406329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1260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Age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689064558629776E-2"/>
          <c:y val="0.28690901137357833"/>
          <c:w val="0.56286037367858666"/>
          <c:h val="0.59334864391951003"/>
        </c:manualLayout>
      </c:layout>
      <c:pieChart>
        <c:varyColors val="1"/>
        <c:ser>
          <c:idx val="0"/>
          <c:order val="0"/>
          <c:tx>
            <c:strRef>
              <c:f>Formulas!$B$13</c:f>
              <c:strCache>
                <c:ptCount val="1"/>
                <c:pt idx="0">
                  <c:v>Age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Formulas!$A$14:$A$16</c:f>
              <c:strCache>
                <c:ptCount val="3"/>
                <c:pt idx="0">
                  <c:v>25 or older</c:v>
                </c:pt>
                <c:pt idx="1">
                  <c:v>18-24</c:v>
                </c:pt>
                <c:pt idx="2">
                  <c:v>17 or younger</c:v>
                </c:pt>
              </c:strCache>
            </c:strRef>
          </c:cat>
          <c:val>
            <c:numRef>
              <c:f>Formulas!$B$14:$B$16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326870208417619"/>
          <c:y val="0.29331233595800527"/>
          <c:w val="0.32511074455613997"/>
          <c:h val="0.5305415573053368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Gender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7498234407446054E-2"/>
          <c:y val="0.28983420822397193"/>
          <c:w val="0.56626295207075017"/>
          <c:h val="0.58749781277340329"/>
        </c:manualLayout>
      </c:layout>
      <c:pieChart>
        <c:varyColors val="1"/>
        <c:ser>
          <c:idx val="0"/>
          <c:order val="0"/>
          <c:tx>
            <c:strRef>
              <c:f>Formulas!$B$17</c:f>
              <c:strCache>
                <c:ptCount val="1"/>
                <c:pt idx="0">
                  <c:v>Gender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Formulas!$A$18:$A$20</c:f>
              <c:strCache>
                <c:ptCount val="3"/>
                <c:pt idx="0">
                  <c:v>Female</c:v>
                </c:pt>
                <c:pt idx="1">
                  <c:v>Male</c:v>
                </c:pt>
                <c:pt idx="2">
                  <c:v>Transgender</c:v>
                </c:pt>
              </c:strCache>
            </c:strRef>
          </c:cat>
          <c:val>
            <c:numRef>
              <c:f>Formulas!$B$18:$B$20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960784313725492"/>
          <c:y val="0.23170693025073993"/>
          <c:w val="0.37516339869281046"/>
          <c:h val="0.684614508292846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Formulas!$A$23:$J$23</c:f>
              <c:strCache>
                <c:ptCount val="10"/>
                <c:pt idx="0">
                  <c:v>Chronically homeless: total</c:v>
                </c:pt>
                <c:pt idx="1">
                  <c:v>Chronically homeless: in families</c:v>
                </c:pt>
                <c:pt idx="2">
                  <c:v>Chronically homeless: individuals</c:v>
                </c:pt>
                <c:pt idx="3">
                  <c:v>Veterans: total</c:v>
                </c:pt>
                <c:pt idx="4">
                  <c:v>Veterans: in families</c:v>
                </c:pt>
                <c:pt idx="5">
                  <c:v>Veterans: individuals</c:v>
                </c:pt>
                <c:pt idx="6">
                  <c:v>Mentally ill</c:v>
                </c:pt>
                <c:pt idx="7">
                  <c:v>Substance use disorder</c:v>
                </c:pt>
                <c:pt idx="8">
                  <c:v>HIV/AIDS</c:v>
                </c:pt>
                <c:pt idx="9">
                  <c:v>Domestic violence</c:v>
                </c:pt>
              </c:strCache>
            </c:strRef>
          </c:cat>
          <c:val>
            <c:numRef>
              <c:f>Formulas!$A$24:$J$24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1004064"/>
        <c:axId val="401003672"/>
      </c:barChart>
      <c:catAx>
        <c:axId val="40100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1003672"/>
        <c:crosses val="autoZero"/>
        <c:auto val="1"/>
        <c:lblAlgn val="ctr"/>
        <c:lblOffset val="100"/>
        <c:noMultiLvlLbl val="0"/>
      </c:catAx>
      <c:valAx>
        <c:axId val="4010036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01004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629045201125558E-2"/>
          <c:y val="5.140057283485449E-2"/>
          <c:w val="0.7579596942905501"/>
          <c:h val="0.832619507370774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'FILL IN'!$B$16</c:f>
              <c:strCache>
                <c:ptCount val="1"/>
                <c:pt idx="0">
                  <c:v>Households with Adults &amp; Children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'FILL IN'!$A$17:$A$27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'FILL IN'!$B$17:$B$27</c:f>
              <c:numCache>
                <c:formatCode>General</c:formatCode>
                <c:ptCount val="11"/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'FILL IN'!$C$16</c:f>
              <c:strCache>
                <c:ptCount val="1"/>
                <c:pt idx="0">
                  <c:v>Households without Children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'FILL IN'!$A$17:$A$27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'FILL IN'!$C$17:$C$27</c:f>
              <c:numCache>
                <c:formatCode>General</c:formatCode>
                <c:ptCount val="11"/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'FILL IN'!$D$16</c:f>
              <c:strCache>
                <c:ptCount val="1"/>
                <c:pt idx="0">
                  <c:v>Households of Only Children*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'FILL IN'!$A$17:$A$27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'FILL IN'!$D$17:$D$27</c:f>
              <c:numCache>
                <c:formatCode>General</c:formatCode>
                <c:ptCount val="11"/>
                <c:pt idx="10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1002496"/>
        <c:axId val="401001712"/>
      </c:barChart>
      <c:catAx>
        <c:axId val="40100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1001712"/>
        <c:crosses val="autoZero"/>
        <c:auto val="1"/>
        <c:lblAlgn val="ctr"/>
        <c:lblOffset val="100"/>
        <c:noMultiLvlLbl val="0"/>
      </c:catAx>
      <c:valAx>
        <c:axId val="401001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1002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95055524601491"/>
          <c:y val="0.189238914129088"/>
          <c:w val="0.15936853687681563"/>
          <c:h val="0.547448070664942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'FILL IN'!$B$2</c:f>
              <c:strCache>
                <c:ptCount val="1"/>
                <c:pt idx="0">
                  <c:v>Sheltered (ES &amp; TH)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'FILL IN'!$A$3:$A$13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'FILL IN'!$B$3:$B$13</c:f>
              <c:numCache>
                <c:formatCode>General</c:formatCode>
                <c:ptCount val="11"/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'FILL IN'!$C$2</c:f>
              <c:strCache>
                <c:ptCount val="1"/>
                <c:pt idx="0">
                  <c:v>Unsheltered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'FILL IN'!$A$3:$A$13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'FILL IN'!$C$3:$C$13</c:f>
              <c:numCache>
                <c:formatCode>General</c:formatCode>
                <c:ptCount val="11"/>
                <c:pt idx="10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01003280"/>
        <c:axId val="403739800"/>
      </c:barChart>
      <c:catAx>
        <c:axId val="40100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3739800"/>
        <c:crosses val="autoZero"/>
        <c:auto val="1"/>
        <c:lblAlgn val="ctr"/>
        <c:lblOffset val="100"/>
        <c:noMultiLvlLbl val="0"/>
      </c:catAx>
      <c:valAx>
        <c:axId val="403739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1003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Formulas!$B$27</c:f>
              <c:strCache>
                <c:ptCount val="1"/>
                <c:pt idx="0">
                  <c:v>Rapid Re-Housing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Formulas!$A$28:$A$31</c:f>
              <c:strCache>
                <c:ptCount val="4"/>
                <c:pt idx="0">
                  <c:v>All Households</c:v>
                </c:pt>
                <c:pt idx="1">
                  <c:v>Households with Adults and Children</c:v>
                </c:pt>
                <c:pt idx="2">
                  <c:v>Households without Children</c:v>
                </c:pt>
                <c:pt idx="3">
                  <c:v>Households of Only Children</c:v>
                </c:pt>
              </c:strCache>
            </c:strRef>
          </c:cat>
          <c:val>
            <c:numRef>
              <c:f>Formulas!$B$28:$B$31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Formulas!$C$27</c:f>
              <c:strCache>
                <c:ptCount val="1"/>
                <c:pt idx="0">
                  <c:v>Permanent Supportive Housing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Formulas!$A$28:$A$31</c:f>
              <c:strCache>
                <c:ptCount val="4"/>
                <c:pt idx="0">
                  <c:v>All Households</c:v>
                </c:pt>
                <c:pt idx="1">
                  <c:v>Households with Adults and Children</c:v>
                </c:pt>
                <c:pt idx="2">
                  <c:v>Households without Children</c:v>
                </c:pt>
                <c:pt idx="3">
                  <c:v>Households of Only Children</c:v>
                </c:pt>
              </c:strCache>
            </c:strRef>
          </c:cat>
          <c:val>
            <c:numRef>
              <c:f>Formulas!$C$28:$C$31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3738232"/>
        <c:axId val="403740976"/>
      </c:barChart>
      <c:catAx>
        <c:axId val="403738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3740976"/>
        <c:crosses val="autoZero"/>
        <c:auto val="1"/>
        <c:lblAlgn val="ctr"/>
        <c:lblOffset val="100"/>
        <c:noMultiLvlLbl val="0"/>
      </c:catAx>
      <c:valAx>
        <c:axId val="403740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3738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26111088856734982"/>
          <c:w val="0.60596809607297064"/>
          <c:h val="0.61740105374226406"/>
        </c:manualLayout>
      </c:layout>
      <c:pieChart>
        <c:varyColors val="1"/>
        <c:ser>
          <c:idx val="0"/>
          <c:order val="0"/>
          <c:tx>
            <c:strRef>
              <c:f>Formulas!$B$34</c:f>
              <c:strCache>
                <c:ptCount val="1"/>
                <c:pt idx="0">
                  <c:v>Household Type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Formulas!$A$35:$A$37</c:f>
              <c:strCache>
                <c:ptCount val="3"/>
                <c:pt idx="0">
                  <c:v>Households with Adults and Children</c:v>
                </c:pt>
                <c:pt idx="1">
                  <c:v>Households without Children</c:v>
                </c:pt>
                <c:pt idx="2">
                  <c:v>Households of Only Children</c:v>
                </c:pt>
              </c:strCache>
            </c:strRef>
          </c:cat>
          <c:val>
            <c:numRef>
              <c:f>Formulas!$B$35:$B$37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929257858515719"/>
          <c:y val="0.21235060371144573"/>
          <c:w val="0.36664630294818823"/>
          <c:h val="0.7759264410248100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5.0744348656022738E-2"/>
          <c:y val="0.25346644334315127"/>
          <c:w val="0.58394074258504247"/>
          <c:h val="0.62205014700363237"/>
        </c:manualLayout>
      </c:layout>
      <c:pieChart>
        <c:varyColors val="1"/>
        <c:ser>
          <c:idx val="0"/>
          <c:order val="0"/>
          <c:tx>
            <c:strRef>
              <c:f>Formulas!$B$38</c:f>
              <c:strCache>
                <c:ptCount val="1"/>
                <c:pt idx="0">
                  <c:v>Age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Formulas!$A$39:$A$41</c:f>
              <c:strCache>
                <c:ptCount val="3"/>
                <c:pt idx="0">
                  <c:v>25 or older</c:v>
                </c:pt>
                <c:pt idx="1">
                  <c:v>18-24</c:v>
                </c:pt>
                <c:pt idx="2">
                  <c:v>17 or younger</c:v>
                </c:pt>
              </c:strCache>
            </c:strRef>
          </c:cat>
          <c:val>
            <c:numRef>
              <c:f>Formulas!$B$39:$B$41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326870208417619"/>
          <c:y val="0.28239329251446277"/>
          <c:w val="0.32511074455613997"/>
          <c:h val="0.5585819752461000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95250</xdr:rowOff>
    </xdr:from>
    <xdr:to>
      <xdr:col>3</xdr:col>
      <xdr:colOff>390525</xdr:colOff>
      <xdr:row>33</xdr:row>
      <xdr:rowOff>95250</xdr:rowOff>
    </xdr:to>
    <xdr:graphicFrame macro="">
      <xdr:nvGraphicFramePr>
        <xdr:cNvPr id="7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438150</xdr:colOff>
      <xdr:row>21</xdr:row>
      <xdr:rowOff>95250</xdr:rowOff>
    </xdr:from>
    <xdr:to>
      <xdr:col>7</xdr:col>
      <xdr:colOff>219075</xdr:colOff>
      <xdr:row>33</xdr:row>
      <xdr:rowOff>95250</xdr:rowOff>
    </xdr:to>
    <xdr:graphicFrame macro="">
      <xdr:nvGraphicFramePr>
        <xdr:cNvPr id="8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257175</xdr:colOff>
      <xdr:row>21</xdr:row>
      <xdr:rowOff>95250</xdr:rowOff>
    </xdr:from>
    <xdr:to>
      <xdr:col>11</xdr:col>
      <xdr:colOff>0</xdr:colOff>
      <xdr:row>33</xdr:row>
      <xdr:rowOff>95250</xdr:rowOff>
    </xdr:to>
    <xdr:graphicFrame macro="">
      <xdr:nvGraphicFramePr>
        <xdr:cNvPr id="9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36</xdr:row>
      <xdr:rowOff>95250</xdr:rowOff>
    </xdr:from>
    <xdr:to>
      <xdr:col>10</xdr:col>
      <xdr:colOff>619125</xdr:colOff>
      <xdr:row>51</xdr:row>
      <xdr:rowOff>0</xdr:rowOff>
    </xdr:to>
    <xdr:graphicFrame macro="">
      <xdr:nvGraphicFramePr>
        <xdr:cNvPr id="10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121</xdr:row>
      <xdr:rowOff>47626</xdr:rowOff>
    </xdr:from>
    <xdr:to>
      <xdr:col>10</xdr:col>
      <xdr:colOff>609600</xdr:colOff>
      <xdr:row>135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105</xdr:row>
      <xdr:rowOff>61912</xdr:rowOff>
    </xdr:from>
    <xdr:to>
      <xdr:col>10</xdr:col>
      <xdr:colOff>638175</xdr:colOff>
      <xdr:row>118</xdr:row>
      <xdr:rowOff>171450</xdr:rowOff>
    </xdr:to>
    <xdr:graphicFrame macro="">
      <xdr:nvGraphicFramePr>
        <xdr:cNvPr id="1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53</xdr:row>
      <xdr:rowOff>95250</xdr:rowOff>
    </xdr:from>
    <xdr:to>
      <xdr:col>10</xdr:col>
      <xdr:colOff>638173</xdr:colOff>
      <xdr:row>68</xdr:row>
      <xdr:rowOff>95250</xdr:rowOff>
    </xdr:to>
    <xdr:graphicFrame macro="">
      <xdr:nvGraphicFramePr>
        <xdr:cNvPr id="1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47626</xdr:colOff>
      <xdr:row>71</xdr:row>
      <xdr:rowOff>109537</xdr:rowOff>
    </xdr:from>
    <xdr:to>
      <xdr:col>3</xdr:col>
      <xdr:colOff>390525</xdr:colOff>
      <xdr:row>83</xdr:row>
      <xdr:rowOff>95250</xdr:rowOff>
    </xdr:to>
    <xdr:graphicFrame macro="">
      <xdr:nvGraphicFramePr>
        <xdr:cNvPr id="15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438149</xdr:colOff>
      <xdr:row>71</xdr:row>
      <xdr:rowOff>119061</xdr:rowOff>
    </xdr:from>
    <xdr:to>
      <xdr:col>7</xdr:col>
      <xdr:colOff>219074</xdr:colOff>
      <xdr:row>83</xdr:row>
      <xdr:rowOff>95250</xdr:rowOff>
    </xdr:to>
    <xdr:graphicFrame macro="">
      <xdr:nvGraphicFramePr>
        <xdr:cNvPr id="16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</xdr:row>
      <xdr:rowOff>95250</xdr:rowOff>
    </xdr:from>
    <xdr:to>
      <xdr:col>10</xdr:col>
      <xdr:colOff>647700</xdr:colOff>
      <xdr:row>18</xdr:row>
      <xdr:rowOff>123824</xdr:rowOff>
    </xdr:to>
    <xdr:graphicFrame macro="">
      <xdr:nvGraphicFramePr>
        <xdr:cNvPr id="1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276225</xdr:colOff>
      <xdr:row>71</xdr:row>
      <xdr:rowOff>119062</xdr:rowOff>
    </xdr:from>
    <xdr:to>
      <xdr:col>10</xdr:col>
      <xdr:colOff>619125</xdr:colOff>
      <xdr:row>83</xdr:row>
      <xdr:rowOff>95250</xdr:rowOff>
    </xdr:to>
    <xdr:graphicFrame macro="">
      <xdr:nvGraphicFramePr>
        <xdr:cNvPr id="17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38099</xdr:colOff>
      <xdr:row>86</xdr:row>
      <xdr:rowOff>76200</xdr:rowOff>
    </xdr:from>
    <xdr:to>
      <xdr:col>10</xdr:col>
      <xdr:colOff>638174</xdr:colOff>
      <xdr:row>101</xdr:row>
      <xdr:rowOff>95250</xdr:rowOff>
    </xdr:to>
    <xdr:graphicFrame macro="">
      <xdr:nvGraphicFramePr>
        <xdr:cNvPr id="18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9524</xdr:colOff>
      <xdr:row>138</xdr:row>
      <xdr:rowOff>90487</xdr:rowOff>
    </xdr:from>
    <xdr:to>
      <xdr:col>10</xdr:col>
      <xdr:colOff>638174</xdr:colOff>
      <xdr:row>152</xdr:row>
      <xdr:rowOff>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showGridLines="0" tabSelected="1" view="pageLayout" zoomScaleNormal="100" workbookViewId="0">
      <selection sqref="A1:F1"/>
    </sheetView>
  </sheetViews>
  <sheetFormatPr defaultRowHeight="15" x14ac:dyDescent="0.25"/>
  <cols>
    <col min="1" max="1" width="4" style="1" customWidth="1"/>
    <col min="2" max="2" width="44" style="1" customWidth="1"/>
    <col min="3" max="6" width="11.85546875" style="1" customWidth="1"/>
    <col min="7" max="16384" width="9.140625" style="1"/>
  </cols>
  <sheetData>
    <row r="1" spans="1:6" x14ac:dyDescent="0.25">
      <c r="A1" s="143"/>
      <c r="B1" s="143"/>
      <c r="C1" s="143"/>
      <c r="D1" s="143"/>
      <c r="E1" s="143"/>
      <c r="F1" s="143"/>
    </row>
    <row r="2" spans="1:6" x14ac:dyDescent="0.25">
      <c r="A2" s="144"/>
      <c r="B2" s="144"/>
      <c r="C2" s="144"/>
      <c r="D2" s="144"/>
      <c r="E2" s="144"/>
      <c r="F2" s="144"/>
    </row>
    <row r="3" spans="1:6" x14ac:dyDescent="0.25">
      <c r="A3" s="145"/>
      <c r="B3" s="145"/>
      <c r="C3" s="145"/>
      <c r="D3" s="145"/>
      <c r="E3" s="145"/>
      <c r="F3" s="145"/>
    </row>
    <row r="7" spans="1:6" x14ac:dyDescent="0.25">
      <c r="A7" s="126" t="s">
        <v>0</v>
      </c>
      <c r="B7" s="126"/>
      <c r="C7" s="126"/>
      <c r="D7" s="126"/>
      <c r="E7" s="126"/>
      <c r="F7" s="126"/>
    </row>
    <row r="8" spans="1:6" ht="14.25" customHeight="1" x14ac:dyDescent="0.25">
      <c r="A8" s="146" t="s">
        <v>1</v>
      </c>
      <c r="B8" s="147"/>
      <c r="C8" s="148"/>
      <c r="D8" s="149"/>
      <c r="E8" s="149"/>
      <c r="F8" s="150"/>
    </row>
    <row r="9" spans="1:6" ht="14.25" customHeight="1" x14ac:dyDescent="0.25">
      <c r="A9" s="146" t="s">
        <v>2</v>
      </c>
      <c r="B9" s="147"/>
      <c r="C9" s="148"/>
      <c r="D9" s="149"/>
      <c r="E9" s="149"/>
      <c r="F9" s="150"/>
    </row>
    <row r="10" spans="1:6" ht="14.25" customHeight="1" x14ac:dyDescent="0.25">
      <c r="A10" s="146" t="s">
        <v>3</v>
      </c>
      <c r="B10" s="147"/>
      <c r="C10" s="148"/>
      <c r="D10" s="149"/>
      <c r="E10" s="149"/>
      <c r="F10" s="150"/>
    </row>
    <row r="11" spans="1:6" ht="14.25" customHeight="1" x14ac:dyDescent="0.25">
      <c r="A11" s="146" t="s">
        <v>4</v>
      </c>
      <c r="B11" s="147"/>
      <c r="C11" s="148"/>
      <c r="D11" s="149"/>
      <c r="E11" s="149"/>
      <c r="F11" s="150"/>
    </row>
    <row r="12" spans="1:6" ht="14.25" customHeight="1" x14ac:dyDescent="0.25">
      <c r="A12" s="146" t="s">
        <v>5</v>
      </c>
      <c r="B12" s="147"/>
      <c r="C12" s="148"/>
      <c r="D12" s="149"/>
      <c r="E12" s="149"/>
      <c r="F12" s="150"/>
    </row>
    <row r="13" spans="1:6" ht="14.25" customHeight="1" x14ac:dyDescent="0.25">
      <c r="A13" s="146" t="s">
        <v>6</v>
      </c>
      <c r="B13" s="147"/>
      <c r="C13" s="148"/>
      <c r="D13" s="149"/>
      <c r="E13" s="149"/>
      <c r="F13" s="150"/>
    </row>
    <row r="14" spans="1:6" ht="14.25" customHeight="1" x14ac:dyDescent="0.25">
      <c r="A14" s="3"/>
      <c r="B14" s="3"/>
      <c r="C14" s="3"/>
      <c r="D14" s="3"/>
      <c r="E14" s="3"/>
      <c r="F14" s="3"/>
    </row>
    <row r="15" spans="1:6" ht="14.25" customHeight="1" x14ac:dyDescent="0.25">
      <c r="A15" s="3"/>
      <c r="B15" s="3"/>
      <c r="C15" s="3"/>
      <c r="D15" s="3"/>
      <c r="E15" s="3"/>
      <c r="F15" s="3"/>
    </row>
    <row r="16" spans="1:6" ht="15.75" thickBot="1" x14ac:dyDescent="0.3"/>
    <row r="17" spans="1:6" ht="15.75" customHeight="1" thickTop="1" x14ac:dyDescent="0.25">
      <c r="A17" s="135" t="s">
        <v>47</v>
      </c>
      <c r="B17" s="136"/>
      <c r="C17" s="136"/>
      <c r="D17" s="136"/>
      <c r="E17" s="136"/>
      <c r="F17" s="137"/>
    </row>
    <row r="18" spans="1:6" ht="9.75" customHeight="1" thickBot="1" x14ac:dyDescent="0.3">
      <c r="A18" s="138"/>
      <c r="B18" s="139"/>
      <c r="C18" s="139"/>
      <c r="D18" s="139"/>
      <c r="E18" s="139"/>
      <c r="F18" s="140"/>
    </row>
    <row r="19" spans="1:6" ht="37.5" customHeight="1" thickTop="1" thickBot="1" x14ac:dyDescent="0.3">
      <c r="A19" s="133"/>
      <c r="B19" s="134"/>
      <c r="C19" s="10" t="s">
        <v>7</v>
      </c>
      <c r="D19" s="10" t="s">
        <v>8</v>
      </c>
      <c r="E19" s="10" t="s">
        <v>48</v>
      </c>
      <c r="F19" s="10" t="s">
        <v>44</v>
      </c>
    </row>
    <row r="20" spans="1:6" ht="21" customHeight="1" thickTop="1" thickBot="1" x14ac:dyDescent="0.3">
      <c r="A20" s="120" t="s">
        <v>9</v>
      </c>
      <c r="B20" s="121"/>
      <c r="C20" s="121"/>
      <c r="D20" s="121"/>
      <c r="E20" s="121"/>
      <c r="F20" s="122"/>
    </row>
    <row r="21" spans="1:6" ht="15.75" customHeight="1" thickTop="1" x14ac:dyDescent="0.25">
      <c r="A21" s="11">
        <v>1</v>
      </c>
      <c r="B21" s="45" t="s">
        <v>28</v>
      </c>
      <c r="C21" s="80"/>
      <c r="D21" s="80"/>
      <c r="E21" s="80"/>
      <c r="F21" s="48">
        <f>SUM(C21,D21,E21)</f>
        <v>0</v>
      </c>
    </row>
    <row r="22" spans="1:6" ht="15.75" customHeight="1" x14ac:dyDescent="0.25">
      <c r="A22" s="78">
        <v>2</v>
      </c>
      <c r="B22" s="9" t="s">
        <v>30</v>
      </c>
      <c r="C22" s="82"/>
      <c r="D22" s="82"/>
      <c r="E22" s="82"/>
      <c r="F22" s="48">
        <f>SUM(C22,D22,E22)</f>
        <v>0</v>
      </c>
    </row>
    <row r="23" spans="1:6" ht="15.75" customHeight="1" x14ac:dyDescent="0.25">
      <c r="A23" s="78">
        <v>3</v>
      </c>
      <c r="B23" s="9" t="s">
        <v>50</v>
      </c>
      <c r="C23" s="82"/>
      <c r="D23" s="82"/>
      <c r="E23" s="82"/>
      <c r="F23" s="48">
        <f>SUM(C23,D23,E23)</f>
        <v>0</v>
      </c>
    </row>
    <row r="24" spans="1:6" ht="15.75" customHeight="1" x14ac:dyDescent="0.25">
      <c r="A24" s="78">
        <v>4</v>
      </c>
      <c r="B24" s="9" t="s">
        <v>51</v>
      </c>
      <c r="C24" s="82"/>
      <c r="D24" s="82"/>
      <c r="E24" s="82"/>
      <c r="F24" s="48">
        <f>SUM(C24,D24,E24)</f>
        <v>0</v>
      </c>
    </row>
    <row r="25" spans="1:6" ht="15.75" customHeight="1" x14ac:dyDescent="0.25">
      <c r="A25" s="78">
        <v>5</v>
      </c>
      <c r="B25" s="9" t="s">
        <v>52</v>
      </c>
      <c r="C25" s="82"/>
      <c r="D25" s="82"/>
      <c r="E25" s="82"/>
      <c r="F25" s="48">
        <f>SUM(C25,D25,E25)</f>
        <v>0</v>
      </c>
    </row>
    <row r="26" spans="1:6" ht="56.25" customHeight="1" x14ac:dyDescent="0.25">
      <c r="A26" s="78">
        <v>6</v>
      </c>
      <c r="B26" s="44" t="s">
        <v>147</v>
      </c>
      <c r="C26" s="82"/>
      <c r="D26" s="81"/>
      <c r="E26" s="82"/>
      <c r="F26" s="83">
        <f>SUM(C26,E26)</f>
        <v>0</v>
      </c>
    </row>
    <row r="27" spans="1:6" ht="15.75" customHeight="1" x14ac:dyDescent="0.25">
      <c r="A27" s="127">
        <v>7</v>
      </c>
      <c r="B27" s="9" t="s">
        <v>10</v>
      </c>
      <c r="C27" s="128"/>
      <c r="D27" s="130"/>
      <c r="E27" s="131"/>
      <c r="F27" s="132">
        <f>SUM(C27,E27)</f>
        <v>0</v>
      </c>
    </row>
    <row r="28" spans="1:6" ht="15" hidden="1" customHeight="1" x14ac:dyDescent="0.25">
      <c r="A28" s="127"/>
      <c r="B28" s="78"/>
      <c r="C28" s="129"/>
      <c r="D28" s="130"/>
      <c r="E28" s="131"/>
      <c r="F28" s="132"/>
    </row>
    <row r="29" spans="1:6" x14ac:dyDescent="0.25">
      <c r="A29" s="78"/>
      <c r="B29" s="7" t="s">
        <v>11</v>
      </c>
      <c r="C29" s="8"/>
      <c r="D29" s="8"/>
      <c r="E29" s="8"/>
      <c r="F29" s="8"/>
    </row>
    <row r="30" spans="1:6" x14ac:dyDescent="0.25">
      <c r="A30" s="78">
        <v>8</v>
      </c>
      <c r="B30" s="9" t="s">
        <v>12</v>
      </c>
      <c r="C30" s="82"/>
      <c r="D30" s="82"/>
      <c r="E30" s="82"/>
      <c r="F30" s="48">
        <f t="shared" ref="F30:F32" si="0">SUM(C30,D30,E30)</f>
        <v>0</v>
      </c>
    </row>
    <row r="31" spans="1:6" x14ac:dyDescent="0.25">
      <c r="A31" s="78">
        <v>9</v>
      </c>
      <c r="B31" s="9" t="s">
        <v>13</v>
      </c>
      <c r="C31" s="82"/>
      <c r="D31" s="82"/>
      <c r="E31" s="82"/>
      <c r="F31" s="48">
        <f t="shared" si="0"/>
        <v>0</v>
      </c>
    </row>
    <row r="32" spans="1:6" x14ac:dyDescent="0.25">
      <c r="A32" s="78">
        <v>10</v>
      </c>
      <c r="B32" s="9" t="s">
        <v>148</v>
      </c>
      <c r="C32" s="82"/>
      <c r="D32" s="82"/>
      <c r="E32" s="82"/>
      <c r="F32" s="48">
        <f t="shared" si="0"/>
        <v>0</v>
      </c>
    </row>
    <row r="33" spans="1:6" x14ac:dyDescent="0.25">
      <c r="A33" s="78"/>
      <c r="B33" s="7" t="s">
        <v>14</v>
      </c>
      <c r="C33" s="8"/>
      <c r="D33" s="8"/>
      <c r="E33" s="8"/>
      <c r="F33" s="8"/>
    </row>
    <row r="34" spans="1:6" x14ac:dyDescent="0.25">
      <c r="A34" s="78">
        <v>11</v>
      </c>
      <c r="B34" s="9" t="s">
        <v>15</v>
      </c>
      <c r="C34" s="82"/>
      <c r="D34" s="82"/>
      <c r="E34" s="82"/>
      <c r="F34" s="48">
        <f t="shared" ref="F34:F35" si="1">SUM(C34,D34,E34)</f>
        <v>0</v>
      </c>
    </row>
    <row r="35" spans="1:6" x14ac:dyDescent="0.25">
      <c r="A35" s="78">
        <v>12</v>
      </c>
      <c r="B35" s="9" t="s">
        <v>16</v>
      </c>
      <c r="C35" s="82"/>
      <c r="D35" s="82"/>
      <c r="E35" s="82"/>
      <c r="F35" s="48">
        <f t="shared" si="1"/>
        <v>0</v>
      </c>
    </row>
    <row r="36" spans="1:6" x14ac:dyDescent="0.25">
      <c r="A36" s="78"/>
      <c r="B36" s="7" t="s">
        <v>17</v>
      </c>
      <c r="C36" s="8"/>
      <c r="D36" s="8"/>
      <c r="E36" s="8"/>
      <c r="F36" s="8"/>
    </row>
    <row r="37" spans="1:6" x14ac:dyDescent="0.25">
      <c r="A37" s="78">
        <v>13</v>
      </c>
      <c r="B37" s="9" t="s">
        <v>18</v>
      </c>
      <c r="C37" s="82"/>
      <c r="D37" s="82"/>
      <c r="E37" s="82"/>
      <c r="F37" s="48">
        <f t="shared" ref="F37:F42" si="2">SUM(C37,D37,E37)</f>
        <v>0</v>
      </c>
    </row>
    <row r="38" spans="1:6" x14ac:dyDescent="0.25">
      <c r="A38" s="78">
        <v>14</v>
      </c>
      <c r="B38" s="9" t="s">
        <v>19</v>
      </c>
      <c r="C38" s="82"/>
      <c r="D38" s="82"/>
      <c r="E38" s="82"/>
      <c r="F38" s="48">
        <f t="shared" si="2"/>
        <v>0</v>
      </c>
    </row>
    <row r="39" spans="1:6" x14ac:dyDescent="0.25">
      <c r="A39" s="78">
        <v>15</v>
      </c>
      <c r="B39" s="9" t="s">
        <v>20</v>
      </c>
      <c r="C39" s="82"/>
      <c r="D39" s="82"/>
      <c r="E39" s="82"/>
      <c r="F39" s="48">
        <f t="shared" si="2"/>
        <v>0</v>
      </c>
    </row>
    <row r="40" spans="1:6" x14ac:dyDescent="0.25">
      <c r="A40" s="78">
        <v>16</v>
      </c>
      <c r="B40" s="9" t="s">
        <v>21</v>
      </c>
      <c r="C40" s="82"/>
      <c r="D40" s="82"/>
      <c r="E40" s="82"/>
      <c r="F40" s="48">
        <f t="shared" si="2"/>
        <v>0</v>
      </c>
    </row>
    <row r="41" spans="1:6" x14ac:dyDescent="0.25">
      <c r="A41" s="78">
        <v>17</v>
      </c>
      <c r="B41" s="9" t="s">
        <v>22</v>
      </c>
      <c r="C41" s="82"/>
      <c r="D41" s="82"/>
      <c r="E41" s="82"/>
      <c r="F41" s="48">
        <f t="shared" si="2"/>
        <v>0</v>
      </c>
    </row>
    <row r="42" spans="1:6" x14ac:dyDescent="0.25">
      <c r="A42" s="78">
        <v>18</v>
      </c>
      <c r="B42" s="23" t="s">
        <v>149</v>
      </c>
      <c r="C42" s="82"/>
      <c r="D42" s="82"/>
      <c r="E42" s="82"/>
      <c r="F42" s="48">
        <f t="shared" si="2"/>
        <v>0</v>
      </c>
    </row>
    <row r="43" spans="1:6" x14ac:dyDescent="0.25">
      <c r="A43" s="36"/>
      <c r="B43" s="37"/>
      <c r="C43" s="38"/>
      <c r="D43" s="38"/>
      <c r="E43" s="38"/>
      <c r="F43" s="38"/>
    </row>
    <row r="44" spans="1:6" x14ac:dyDescent="0.25">
      <c r="A44" s="36"/>
      <c r="B44" s="37"/>
      <c r="C44" s="38"/>
      <c r="D44" s="38"/>
      <c r="E44" s="38"/>
      <c r="F44" s="38"/>
    </row>
    <row r="45" spans="1:6" x14ac:dyDescent="0.25">
      <c r="A45" s="36"/>
      <c r="B45" s="37"/>
      <c r="C45" s="38"/>
      <c r="D45" s="38"/>
      <c r="E45" s="38"/>
      <c r="F45" s="38"/>
    </row>
    <row r="46" spans="1:6" x14ac:dyDescent="0.25">
      <c r="A46" s="36"/>
      <c r="B46" s="37"/>
      <c r="C46" s="38"/>
      <c r="D46" s="38"/>
      <c r="E46" s="38"/>
      <c r="F46" s="38"/>
    </row>
    <row r="49" spans="1:6" ht="29.25" customHeight="1" thickBot="1" x14ac:dyDescent="0.3">
      <c r="A49" s="141"/>
      <c r="B49" s="142"/>
      <c r="C49" s="10" t="s">
        <v>7</v>
      </c>
      <c r="D49" s="10" t="s">
        <v>8</v>
      </c>
      <c r="E49" s="10" t="s">
        <v>49</v>
      </c>
      <c r="F49" s="10" t="s">
        <v>44</v>
      </c>
    </row>
    <row r="50" spans="1:6" ht="15.75" customHeight="1" thickTop="1" thickBot="1" x14ac:dyDescent="0.3">
      <c r="A50" s="120" t="s">
        <v>103</v>
      </c>
      <c r="B50" s="121"/>
      <c r="C50" s="121"/>
      <c r="D50" s="121"/>
      <c r="E50" s="121"/>
      <c r="F50" s="122"/>
    </row>
    <row r="51" spans="1:6" ht="15.75" thickTop="1" x14ac:dyDescent="0.25">
      <c r="A51" s="78">
        <v>19</v>
      </c>
      <c r="B51" s="45" t="s">
        <v>28</v>
      </c>
      <c r="C51" s="80"/>
      <c r="D51" s="80"/>
      <c r="E51" s="80"/>
      <c r="F51" s="48">
        <f t="shared" ref="F51:F54" si="3">SUM(C51,D51,E51)</f>
        <v>0</v>
      </c>
    </row>
    <row r="52" spans="1:6" x14ac:dyDescent="0.25">
      <c r="A52" s="78">
        <v>20</v>
      </c>
      <c r="B52" s="9" t="s">
        <v>30</v>
      </c>
      <c r="C52" s="82"/>
      <c r="D52" s="82"/>
      <c r="E52" s="82"/>
      <c r="F52" s="48">
        <f t="shared" si="3"/>
        <v>0</v>
      </c>
    </row>
    <row r="53" spans="1:6" x14ac:dyDescent="0.25">
      <c r="A53" s="78">
        <v>21</v>
      </c>
      <c r="B53" s="9" t="s">
        <v>51</v>
      </c>
      <c r="C53" s="82"/>
      <c r="D53" s="82"/>
      <c r="E53" s="82"/>
      <c r="F53" s="48">
        <f t="shared" si="3"/>
        <v>0</v>
      </c>
    </row>
    <row r="54" spans="1:6" x14ac:dyDescent="0.25">
      <c r="A54" s="2">
        <v>22</v>
      </c>
      <c r="B54" s="9" t="s">
        <v>52</v>
      </c>
      <c r="C54" s="82"/>
      <c r="D54" s="82"/>
      <c r="E54" s="82"/>
      <c r="F54" s="48">
        <f t="shared" si="3"/>
        <v>0</v>
      </c>
    </row>
    <row r="55" spans="1:6" ht="42.75" customHeight="1" x14ac:dyDescent="0.25">
      <c r="A55" s="78">
        <v>23</v>
      </c>
      <c r="B55" s="44" t="s">
        <v>154</v>
      </c>
      <c r="C55" s="82"/>
      <c r="D55" s="81"/>
      <c r="E55" s="82"/>
      <c r="F55" s="56">
        <f>SUM(C55,E55)</f>
        <v>0</v>
      </c>
    </row>
    <row r="56" spans="1:6" x14ac:dyDescent="0.25">
      <c r="A56" s="78"/>
      <c r="B56" s="7" t="s">
        <v>23</v>
      </c>
      <c r="C56" s="8"/>
      <c r="D56" s="8"/>
      <c r="E56" s="8"/>
      <c r="F56" s="8"/>
    </row>
    <row r="57" spans="1:6" x14ac:dyDescent="0.25">
      <c r="A57" s="78">
        <v>24</v>
      </c>
      <c r="B57" s="9" t="s">
        <v>12</v>
      </c>
      <c r="C57" s="82"/>
      <c r="D57" s="82"/>
      <c r="E57" s="82"/>
      <c r="F57" s="48">
        <f t="shared" ref="F57:F59" si="4">SUM(C57,D57,E57)</f>
        <v>0</v>
      </c>
    </row>
    <row r="58" spans="1:6" x14ac:dyDescent="0.25">
      <c r="A58" s="78">
        <v>25</v>
      </c>
      <c r="B58" s="9" t="s">
        <v>13</v>
      </c>
      <c r="C58" s="82"/>
      <c r="D58" s="82"/>
      <c r="E58" s="82"/>
      <c r="F58" s="48">
        <f t="shared" si="4"/>
        <v>0</v>
      </c>
    </row>
    <row r="59" spans="1:6" x14ac:dyDescent="0.25">
      <c r="A59" s="78">
        <v>26</v>
      </c>
      <c r="B59" s="9" t="s">
        <v>148</v>
      </c>
      <c r="C59" s="82"/>
      <c r="D59" s="82"/>
      <c r="E59" s="82"/>
      <c r="F59" s="48">
        <f t="shared" si="4"/>
        <v>0</v>
      </c>
    </row>
    <row r="60" spans="1:6" x14ac:dyDescent="0.25">
      <c r="A60" s="78"/>
      <c r="B60" s="7" t="s">
        <v>24</v>
      </c>
      <c r="C60" s="8"/>
      <c r="D60" s="8"/>
      <c r="E60" s="8"/>
      <c r="F60" s="8"/>
    </row>
    <row r="61" spans="1:6" x14ac:dyDescent="0.25">
      <c r="A61" s="78">
        <v>27</v>
      </c>
      <c r="B61" s="9" t="s">
        <v>15</v>
      </c>
      <c r="C61" s="82"/>
      <c r="D61" s="82"/>
      <c r="E61" s="82"/>
      <c r="F61" s="48">
        <f t="shared" ref="F61:F62" si="5">SUM(C61,D61,E61)</f>
        <v>0</v>
      </c>
    </row>
    <row r="62" spans="1:6" x14ac:dyDescent="0.25">
      <c r="A62" s="78">
        <v>28</v>
      </c>
      <c r="B62" s="9" t="s">
        <v>16</v>
      </c>
      <c r="C62" s="82"/>
      <c r="D62" s="82"/>
      <c r="E62" s="82"/>
      <c r="F62" s="48">
        <f t="shared" si="5"/>
        <v>0</v>
      </c>
    </row>
    <row r="63" spans="1:6" x14ac:dyDescent="0.25">
      <c r="A63" s="78"/>
      <c r="B63" s="7" t="s">
        <v>25</v>
      </c>
      <c r="C63" s="8"/>
      <c r="D63" s="8"/>
      <c r="E63" s="8"/>
      <c r="F63" s="8"/>
    </row>
    <row r="64" spans="1:6" x14ac:dyDescent="0.25">
      <c r="A64" s="78">
        <v>29</v>
      </c>
      <c r="B64" s="9" t="s">
        <v>18</v>
      </c>
      <c r="C64" s="82"/>
      <c r="D64" s="82"/>
      <c r="E64" s="82"/>
      <c r="F64" s="48">
        <f t="shared" ref="F64:F69" si="6">SUM(C64,D64,E64)</f>
        <v>0</v>
      </c>
    </row>
    <row r="65" spans="1:6" x14ac:dyDescent="0.25">
      <c r="A65" s="78">
        <v>30</v>
      </c>
      <c r="B65" s="9" t="s">
        <v>19</v>
      </c>
      <c r="C65" s="82"/>
      <c r="D65" s="82"/>
      <c r="E65" s="82"/>
      <c r="F65" s="48">
        <f t="shared" si="6"/>
        <v>0</v>
      </c>
    </row>
    <row r="66" spans="1:6" x14ac:dyDescent="0.25">
      <c r="A66" s="78">
        <v>31</v>
      </c>
      <c r="B66" s="9" t="s">
        <v>20</v>
      </c>
      <c r="C66" s="82"/>
      <c r="D66" s="82"/>
      <c r="E66" s="82"/>
      <c r="F66" s="48">
        <f t="shared" si="6"/>
        <v>0</v>
      </c>
    </row>
    <row r="67" spans="1:6" x14ac:dyDescent="0.25">
      <c r="A67" s="78">
        <v>32</v>
      </c>
      <c r="B67" s="9" t="s">
        <v>21</v>
      </c>
      <c r="C67" s="82"/>
      <c r="D67" s="82"/>
      <c r="E67" s="82"/>
      <c r="F67" s="48">
        <f t="shared" si="6"/>
        <v>0</v>
      </c>
    </row>
    <row r="68" spans="1:6" x14ac:dyDescent="0.25">
      <c r="A68" s="78">
        <v>33</v>
      </c>
      <c r="B68" s="9" t="s">
        <v>22</v>
      </c>
      <c r="C68" s="82"/>
      <c r="D68" s="82"/>
      <c r="E68" s="82"/>
      <c r="F68" s="48">
        <f t="shared" si="6"/>
        <v>0</v>
      </c>
    </row>
    <row r="69" spans="1:6" ht="15.75" customHeight="1" thickBot="1" x14ac:dyDescent="0.3">
      <c r="A69" s="12">
        <v>34</v>
      </c>
      <c r="B69" s="44" t="s">
        <v>150</v>
      </c>
      <c r="C69" s="79"/>
      <c r="D69" s="79"/>
      <c r="E69" s="79"/>
      <c r="F69" s="48">
        <f t="shared" si="6"/>
        <v>0</v>
      </c>
    </row>
    <row r="70" spans="1:6" ht="30" customHeight="1" thickTop="1" thickBot="1" x14ac:dyDescent="0.3">
      <c r="A70" s="120" t="s">
        <v>26</v>
      </c>
      <c r="B70" s="121"/>
      <c r="C70" s="121"/>
      <c r="D70" s="121"/>
      <c r="E70" s="121"/>
      <c r="F70" s="122"/>
    </row>
    <row r="71" spans="1:6" ht="15.75" thickTop="1" x14ac:dyDescent="0.25">
      <c r="A71" s="86">
        <v>35</v>
      </c>
      <c r="B71" s="13" t="s">
        <v>31</v>
      </c>
      <c r="C71" s="88"/>
      <c r="D71" s="88"/>
      <c r="E71" s="88"/>
      <c r="F71" s="48">
        <f t="shared" ref="F71:F72" si="7">SUM(C71,D71,E71)</f>
        <v>0</v>
      </c>
    </row>
    <row r="72" spans="1:6" x14ac:dyDescent="0.25">
      <c r="A72" s="4">
        <v>36</v>
      </c>
      <c r="B72" s="5" t="s">
        <v>105</v>
      </c>
      <c r="C72" s="47"/>
      <c r="D72" s="47"/>
      <c r="E72" s="47"/>
      <c r="F72" s="48">
        <f t="shared" si="7"/>
        <v>0</v>
      </c>
    </row>
    <row r="73" spans="1:6" ht="55.5" customHeight="1" x14ac:dyDescent="0.25">
      <c r="A73" s="4">
        <v>37</v>
      </c>
      <c r="B73" s="106" t="s">
        <v>151</v>
      </c>
      <c r="C73" s="47"/>
      <c r="D73" s="105"/>
      <c r="E73" s="47"/>
      <c r="F73" s="48">
        <f>SUM(C73,E73)</f>
        <v>0</v>
      </c>
    </row>
    <row r="74" spans="1:6" ht="56.25" customHeight="1" x14ac:dyDescent="0.25">
      <c r="A74" s="4">
        <v>38</v>
      </c>
      <c r="B74" s="107" t="s">
        <v>152</v>
      </c>
      <c r="C74" s="47"/>
      <c r="D74" s="105"/>
      <c r="E74" s="47"/>
      <c r="F74" s="48">
        <f>SUM(C74,E74)</f>
        <v>0</v>
      </c>
    </row>
    <row r="75" spans="1:6" ht="27.75" customHeight="1" x14ac:dyDescent="0.25">
      <c r="A75" s="4">
        <v>39</v>
      </c>
      <c r="B75" s="108" t="s">
        <v>153</v>
      </c>
      <c r="C75" s="47"/>
      <c r="D75" s="105"/>
      <c r="E75" s="47"/>
      <c r="F75" s="48">
        <f>SUM(C75,E75)</f>
        <v>0</v>
      </c>
    </row>
    <row r="76" spans="1:6" x14ac:dyDescent="0.25">
      <c r="A76" s="4"/>
      <c r="B76" s="7" t="s">
        <v>23</v>
      </c>
      <c r="C76" s="8"/>
      <c r="D76" s="8"/>
      <c r="E76" s="8"/>
      <c r="F76" s="8"/>
    </row>
    <row r="77" spans="1:6" x14ac:dyDescent="0.25">
      <c r="A77" s="4">
        <v>40</v>
      </c>
      <c r="B77" s="5" t="s">
        <v>12</v>
      </c>
      <c r="C77" s="47"/>
      <c r="D77" s="47"/>
      <c r="E77" s="47"/>
      <c r="F77" s="48">
        <f t="shared" ref="F77:F79" si="8">SUM(C77,D77,E77)</f>
        <v>0</v>
      </c>
    </row>
    <row r="78" spans="1:6" x14ac:dyDescent="0.25">
      <c r="A78" s="4">
        <v>41</v>
      </c>
      <c r="B78" s="5" t="s">
        <v>13</v>
      </c>
      <c r="C78" s="47"/>
      <c r="D78" s="47"/>
      <c r="E78" s="47"/>
      <c r="F78" s="48">
        <f t="shared" si="8"/>
        <v>0</v>
      </c>
    </row>
    <row r="79" spans="1:6" x14ac:dyDescent="0.25">
      <c r="A79" s="4">
        <v>42</v>
      </c>
      <c r="B79" s="5" t="s">
        <v>148</v>
      </c>
      <c r="C79" s="47"/>
      <c r="D79" s="47"/>
      <c r="E79" s="47"/>
      <c r="F79" s="48">
        <f t="shared" si="8"/>
        <v>0</v>
      </c>
    </row>
    <row r="80" spans="1:6" x14ac:dyDescent="0.25">
      <c r="A80" s="4"/>
      <c r="B80" s="7" t="s">
        <v>24</v>
      </c>
      <c r="C80" s="8"/>
      <c r="D80" s="8"/>
      <c r="E80" s="8"/>
      <c r="F80" s="8"/>
    </row>
    <row r="81" spans="1:6" x14ac:dyDescent="0.25">
      <c r="A81" s="4">
        <v>43</v>
      </c>
      <c r="B81" s="5" t="s">
        <v>15</v>
      </c>
      <c r="C81" s="47"/>
      <c r="D81" s="47"/>
      <c r="E81" s="47"/>
      <c r="F81" s="48">
        <f t="shared" ref="F81:F82" si="9">SUM(C81,D81,E81)</f>
        <v>0</v>
      </c>
    </row>
    <row r="82" spans="1:6" x14ac:dyDescent="0.25">
      <c r="A82" s="4">
        <v>44</v>
      </c>
      <c r="B82" s="5" t="s">
        <v>16</v>
      </c>
      <c r="C82" s="47"/>
      <c r="D82" s="47"/>
      <c r="E82" s="47"/>
      <c r="F82" s="48">
        <f t="shared" si="9"/>
        <v>0</v>
      </c>
    </row>
    <row r="83" spans="1:6" x14ac:dyDescent="0.25">
      <c r="A83" s="4"/>
      <c r="B83" s="7" t="s">
        <v>25</v>
      </c>
      <c r="C83" s="8"/>
      <c r="D83" s="8"/>
      <c r="E83" s="8"/>
      <c r="F83" s="8"/>
    </row>
    <row r="84" spans="1:6" x14ac:dyDescent="0.25">
      <c r="A84" s="4">
        <v>45</v>
      </c>
      <c r="B84" s="5" t="s">
        <v>18</v>
      </c>
      <c r="C84" s="47"/>
      <c r="D84" s="47"/>
      <c r="E84" s="47"/>
      <c r="F84" s="48">
        <f t="shared" ref="F84:F89" si="10">SUM(C84,D84,E84)</f>
        <v>0</v>
      </c>
    </row>
    <row r="85" spans="1:6" x14ac:dyDescent="0.25">
      <c r="A85" s="4">
        <v>46</v>
      </c>
      <c r="B85" s="5" t="s">
        <v>19</v>
      </c>
      <c r="C85" s="47"/>
      <c r="D85" s="47"/>
      <c r="E85" s="47"/>
      <c r="F85" s="48">
        <f t="shared" si="10"/>
        <v>0</v>
      </c>
    </row>
    <row r="86" spans="1:6" x14ac:dyDescent="0.25">
      <c r="A86" s="4">
        <v>47</v>
      </c>
      <c r="B86" s="5" t="s">
        <v>20</v>
      </c>
      <c r="C86" s="47"/>
      <c r="D86" s="47"/>
      <c r="E86" s="47"/>
      <c r="F86" s="48">
        <f t="shared" si="10"/>
        <v>0</v>
      </c>
    </row>
    <row r="87" spans="1:6" x14ac:dyDescent="0.25">
      <c r="A87" s="4">
        <v>48</v>
      </c>
      <c r="B87" s="5" t="s">
        <v>21</v>
      </c>
      <c r="C87" s="47"/>
      <c r="D87" s="47"/>
      <c r="E87" s="47"/>
      <c r="F87" s="48">
        <f t="shared" si="10"/>
        <v>0</v>
      </c>
    </row>
    <row r="88" spans="1:6" x14ac:dyDescent="0.25">
      <c r="A88" s="4">
        <v>49</v>
      </c>
      <c r="B88" s="5" t="s">
        <v>22</v>
      </c>
      <c r="C88" s="47"/>
      <c r="D88" s="47"/>
      <c r="E88" s="47"/>
      <c r="F88" s="48">
        <f t="shared" si="10"/>
        <v>0</v>
      </c>
    </row>
    <row r="89" spans="1:6" x14ac:dyDescent="0.25">
      <c r="A89" s="4">
        <v>50</v>
      </c>
      <c r="B89" s="23" t="s">
        <v>149</v>
      </c>
      <c r="C89" s="47"/>
      <c r="D89" s="47"/>
      <c r="E89" s="47"/>
      <c r="F89" s="48">
        <f t="shared" si="10"/>
        <v>0</v>
      </c>
    </row>
    <row r="90" spans="1:6" ht="15.75" thickBot="1" x14ac:dyDescent="0.3">
      <c r="A90" s="15"/>
      <c r="B90" s="37"/>
      <c r="C90" s="196"/>
      <c r="D90" s="196"/>
      <c r="E90" s="196"/>
      <c r="F90" s="109"/>
    </row>
    <row r="91" spans="1:6" ht="15.75" customHeight="1" thickTop="1" thickBot="1" x14ac:dyDescent="0.3">
      <c r="A91" s="123" t="s">
        <v>27</v>
      </c>
      <c r="B91" s="124"/>
      <c r="C91" s="124"/>
      <c r="D91" s="124"/>
      <c r="E91" s="124"/>
      <c r="F91" s="125"/>
    </row>
    <row r="92" spans="1:6" ht="15.75" thickTop="1" x14ac:dyDescent="0.25">
      <c r="A92" s="22">
        <v>51</v>
      </c>
      <c r="B92" t="s">
        <v>155</v>
      </c>
      <c r="C92" s="49">
        <f>SUM(C22,C52,C72)</f>
        <v>0</v>
      </c>
      <c r="D92" s="49">
        <f>SUM(D22,D52,D72)</f>
        <v>0</v>
      </c>
      <c r="E92" s="49">
        <f>SUM(E22,E52,E72)</f>
        <v>0</v>
      </c>
      <c r="F92" s="48">
        <f t="shared" ref="F92:F93" si="11">SUM(C92,D92,E92)</f>
        <v>0</v>
      </c>
    </row>
    <row r="93" spans="1:6" x14ac:dyDescent="0.25">
      <c r="A93" s="4">
        <v>52</v>
      </c>
      <c r="B93" s="25" t="s">
        <v>156</v>
      </c>
      <c r="C93" s="50">
        <f>SUM(C24,C25,C52)</f>
        <v>0</v>
      </c>
      <c r="D93" s="50">
        <f>SUM(D24,D25,D52)</f>
        <v>0</v>
      </c>
      <c r="E93" s="50">
        <f>SUM(E24,E25,E52)</f>
        <v>0</v>
      </c>
      <c r="F93" s="48">
        <f t="shared" si="11"/>
        <v>0</v>
      </c>
    </row>
    <row r="94" spans="1:6" ht="30" customHeight="1" x14ac:dyDescent="0.25">
      <c r="A94" s="4">
        <v>53</v>
      </c>
      <c r="B94" s="2" t="s">
        <v>157</v>
      </c>
      <c r="C94" s="50">
        <f>SUM(C26,C55,C73,C74)</f>
        <v>0</v>
      </c>
      <c r="D94" s="81"/>
      <c r="E94" s="50">
        <f t="shared" ref="E94:F94" si="12">SUM(E26,E55,E73,E74)</f>
        <v>0</v>
      </c>
      <c r="F94" s="50">
        <f t="shared" si="12"/>
        <v>0</v>
      </c>
    </row>
    <row r="95" spans="1:6" ht="15.75" customHeight="1" x14ac:dyDescent="0.25">
      <c r="A95" s="15"/>
      <c r="B95" s="16"/>
      <c r="C95" s="17"/>
      <c r="D95" s="18"/>
      <c r="E95" s="17"/>
      <c r="F95" s="17"/>
    </row>
  </sheetData>
  <sheetProtection algorithmName="SHA-512" hashValue="7JAK2EBCHawVimv3yo7V8bl7CboAlJ9NKFJHsycpNYMduGF9iE5APUm1iFY5Wz3jYiBw8KNq2Uv8GcueWasMDw==" saltValue="rS0xwS6y7tX9sbZa1lZkIA==" spinCount="100000" sheet="1" objects="1" scenarios="1" selectLockedCells="1"/>
  <mergeCells count="28">
    <mergeCell ref="A1:F1"/>
    <mergeCell ref="A2:F2"/>
    <mergeCell ref="A3:F3"/>
    <mergeCell ref="A13:B13"/>
    <mergeCell ref="C8:F8"/>
    <mergeCell ref="C9:F9"/>
    <mergeCell ref="C10:F10"/>
    <mergeCell ref="C11:F11"/>
    <mergeCell ref="C12:F12"/>
    <mergeCell ref="C13:F13"/>
    <mergeCell ref="A8:B8"/>
    <mergeCell ref="A9:B9"/>
    <mergeCell ref="A10:B10"/>
    <mergeCell ref="A11:B11"/>
    <mergeCell ref="A12:B12"/>
    <mergeCell ref="A70:F70"/>
    <mergeCell ref="A91:F91"/>
    <mergeCell ref="A7:F7"/>
    <mergeCell ref="A27:A28"/>
    <mergeCell ref="C27:C28"/>
    <mergeCell ref="D27:D28"/>
    <mergeCell ref="E27:E28"/>
    <mergeCell ref="F27:F28"/>
    <mergeCell ref="A19:B19"/>
    <mergeCell ref="A20:F20"/>
    <mergeCell ref="A17:F18"/>
    <mergeCell ref="A49:B49"/>
    <mergeCell ref="A50:F50"/>
  </mergeCells>
  <printOptions horizontalCentered="1"/>
  <pageMargins left="0.25" right="0.25" top="0.3" bottom="0.25" header="0.3" footer="0.3"/>
  <pageSetup orientation="portrait" r:id="rId1"/>
  <headerFooter differentFirst="1">
    <firstHeader>&amp;C&amp;"-,Bold"&amp;12&amp;K000000CONTINUUM OF CARE: HOMELESS COUNT
Emergency Shelters, Transitional Housing, and Unsheltered Count&amp;11&amp;K01+000
North Carolina Point-in-Time Count: January 27, 2016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view="pageLayout" zoomScaleNormal="100" workbookViewId="0">
      <selection activeCell="C4" sqref="C4"/>
    </sheetView>
  </sheetViews>
  <sheetFormatPr defaultRowHeight="15" x14ac:dyDescent="0.25"/>
  <cols>
    <col min="1" max="1" width="4" customWidth="1"/>
    <col min="2" max="2" width="44" customWidth="1"/>
    <col min="3" max="6" width="11.85546875" customWidth="1"/>
  </cols>
  <sheetData>
    <row r="1" spans="1:6" ht="17.25" thickTop="1" thickBot="1" x14ac:dyDescent="0.3">
      <c r="A1" s="151" t="s">
        <v>53</v>
      </c>
      <c r="B1" s="152"/>
      <c r="C1" s="152"/>
      <c r="D1" s="152"/>
      <c r="E1" s="152"/>
      <c r="F1" s="153"/>
    </row>
    <row r="2" spans="1:6" ht="31.5" thickTop="1" thickBot="1" x14ac:dyDescent="0.3">
      <c r="A2" s="154"/>
      <c r="B2" s="154"/>
      <c r="C2" s="14" t="s">
        <v>7</v>
      </c>
      <c r="D2" s="14" t="s">
        <v>8</v>
      </c>
      <c r="E2" s="14" t="s">
        <v>49</v>
      </c>
      <c r="F2" s="14" t="s">
        <v>44</v>
      </c>
    </row>
    <row r="3" spans="1:6" ht="16.5" thickTop="1" thickBot="1" x14ac:dyDescent="0.3">
      <c r="A3" s="155" t="s">
        <v>32</v>
      </c>
      <c r="B3" s="156"/>
      <c r="C3" s="156"/>
      <c r="D3" s="156"/>
      <c r="E3" s="156"/>
      <c r="F3" s="157"/>
    </row>
    <row r="4" spans="1:6" ht="15.75" thickTop="1" x14ac:dyDescent="0.25">
      <c r="A4" s="86">
        <v>54</v>
      </c>
      <c r="B4" s="13" t="s">
        <v>33</v>
      </c>
      <c r="C4" s="88"/>
      <c r="D4" s="88"/>
      <c r="E4" s="88"/>
      <c r="F4" s="89">
        <f>SUM(C4,D4,E4)</f>
        <v>0</v>
      </c>
    </row>
    <row r="5" spans="1:6" x14ac:dyDescent="0.25">
      <c r="A5" s="4">
        <v>55</v>
      </c>
      <c r="B5" s="5" t="s">
        <v>34</v>
      </c>
      <c r="C5" s="47"/>
      <c r="D5" s="47"/>
      <c r="E5" s="47"/>
      <c r="F5" s="89">
        <f t="shared" ref="F5:F7" si="0">SUM(C5,D5,E5)</f>
        <v>0</v>
      </c>
    </row>
    <row r="6" spans="1:6" x14ac:dyDescent="0.25">
      <c r="A6" s="4">
        <v>56</v>
      </c>
      <c r="B6" s="5" t="s">
        <v>35</v>
      </c>
      <c r="C6" s="47"/>
      <c r="D6" s="47"/>
      <c r="E6" s="47"/>
      <c r="F6" s="89">
        <f t="shared" si="0"/>
        <v>0</v>
      </c>
    </row>
    <row r="7" spans="1:6" ht="15.75" thickBot="1" x14ac:dyDescent="0.3">
      <c r="A7" s="85">
        <v>57</v>
      </c>
      <c r="B7" s="84" t="s">
        <v>36</v>
      </c>
      <c r="C7" s="87"/>
      <c r="D7" s="87"/>
      <c r="E7" s="87"/>
      <c r="F7" s="89">
        <f t="shared" si="0"/>
        <v>0</v>
      </c>
    </row>
    <row r="8" spans="1:6" ht="16.5" customHeight="1" thickTop="1" thickBot="1" x14ac:dyDescent="0.3">
      <c r="A8" s="155" t="s">
        <v>39</v>
      </c>
      <c r="B8" s="156"/>
      <c r="C8" s="156"/>
      <c r="D8" s="156"/>
      <c r="E8" s="156"/>
      <c r="F8" s="157"/>
    </row>
    <row r="9" spans="1:6" ht="15.75" thickTop="1" x14ac:dyDescent="0.25">
      <c r="A9" s="86">
        <v>58</v>
      </c>
      <c r="B9" s="13" t="s">
        <v>37</v>
      </c>
      <c r="C9" s="88"/>
      <c r="D9" s="88"/>
      <c r="E9" s="88"/>
      <c r="F9" s="89">
        <f t="shared" ref="F9:F11" si="1">SUM(C9,D9,E9)</f>
        <v>0</v>
      </c>
    </row>
    <row r="10" spans="1:6" x14ac:dyDescent="0.25">
      <c r="A10" s="4">
        <v>59</v>
      </c>
      <c r="B10" s="19" t="s">
        <v>45</v>
      </c>
      <c r="C10" s="47"/>
      <c r="D10" s="47"/>
      <c r="E10" s="47"/>
      <c r="F10" s="89">
        <f t="shared" si="1"/>
        <v>0</v>
      </c>
    </row>
    <row r="11" spans="1:6" x14ac:dyDescent="0.25">
      <c r="A11" s="4">
        <v>60</v>
      </c>
      <c r="B11" s="5" t="s">
        <v>38</v>
      </c>
      <c r="C11" s="47"/>
      <c r="D11" s="47"/>
      <c r="E11" s="47"/>
      <c r="F11" s="89">
        <f t="shared" si="1"/>
        <v>0</v>
      </c>
    </row>
  </sheetData>
  <sheetProtection algorithmName="SHA-512" hashValue="1Id6DPD4CVcJRwEDePLsQiqd7b891yaDVVqsGnrIevu7QDO7CtTIJKLNqngvrt8ennY3VcNuuKd1fRCazlOULQ==" saltValue="UxwQqouKvXydcHrmp94RSA==" spinCount="100000" sheet="1" objects="1" scenarios="1" selectLockedCells="1"/>
  <mergeCells count="4">
    <mergeCell ref="A1:F1"/>
    <mergeCell ref="A2:B2"/>
    <mergeCell ref="A3:F3"/>
    <mergeCell ref="A8:F8"/>
  </mergeCells>
  <printOptions horizontalCentered="1"/>
  <pageMargins left="0.25" right="0.25" top="0.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view="pageLayout" zoomScaleNormal="100" workbookViewId="0">
      <selection activeCell="C16" sqref="C16"/>
    </sheetView>
  </sheetViews>
  <sheetFormatPr defaultRowHeight="15" x14ac:dyDescent="0.25"/>
  <cols>
    <col min="1" max="1" width="4" customWidth="1"/>
    <col min="2" max="2" width="46.7109375" customWidth="1"/>
    <col min="3" max="6" width="11.85546875" customWidth="1"/>
  </cols>
  <sheetData>
    <row r="1" spans="1:6" ht="16.5" thickTop="1" x14ac:dyDescent="0.25">
      <c r="A1" s="135" t="s">
        <v>55</v>
      </c>
      <c r="B1" s="136"/>
      <c r="C1" s="136"/>
      <c r="D1" s="136"/>
      <c r="E1" s="136"/>
      <c r="F1" s="137"/>
    </row>
    <row r="2" spans="1:6" ht="33" customHeight="1" thickBot="1" x14ac:dyDescent="0.3">
      <c r="A2" s="138" t="s">
        <v>54</v>
      </c>
      <c r="B2" s="139"/>
      <c r="C2" s="139"/>
      <c r="D2" s="139"/>
      <c r="E2" s="139"/>
      <c r="F2" s="140"/>
    </row>
    <row r="3" spans="1:6" ht="33" customHeight="1" thickTop="1" thickBot="1" x14ac:dyDescent="0.3">
      <c r="A3" s="26"/>
      <c r="B3" s="27"/>
      <c r="C3" s="10" t="s">
        <v>7</v>
      </c>
      <c r="D3" s="10" t="s">
        <v>8</v>
      </c>
      <c r="E3" s="10" t="s">
        <v>49</v>
      </c>
      <c r="F3" s="10" t="s">
        <v>44</v>
      </c>
    </row>
    <row r="4" spans="1:6" ht="16.5" customHeight="1" thickTop="1" thickBot="1" x14ac:dyDescent="0.3">
      <c r="A4" s="120" t="s">
        <v>40</v>
      </c>
      <c r="B4" s="121"/>
      <c r="C4" s="121"/>
      <c r="D4" s="121"/>
      <c r="E4" s="121"/>
      <c r="F4" s="122"/>
    </row>
    <row r="5" spans="1:6" ht="15.75" thickTop="1" x14ac:dyDescent="0.25">
      <c r="A5" s="86">
        <v>61</v>
      </c>
      <c r="B5" s="13" t="s">
        <v>28</v>
      </c>
      <c r="C5" s="88"/>
      <c r="D5" s="88"/>
      <c r="E5" s="88"/>
      <c r="F5" s="89">
        <f>SUM(C5,D5,E5)</f>
        <v>0</v>
      </c>
    </row>
    <row r="6" spans="1:6" x14ac:dyDescent="0.25">
      <c r="A6" s="4">
        <v>62</v>
      </c>
      <c r="B6" s="5" t="s">
        <v>30</v>
      </c>
      <c r="C6" s="47"/>
      <c r="D6" s="47"/>
      <c r="E6" s="47"/>
      <c r="F6" s="89">
        <f t="shared" ref="F6:F7" si="0">SUM(C6,D6,E6)</f>
        <v>0</v>
      </c>
    </row>
    <row r="7" spans="1:6" x14ac:dyDescent="0.25">
      <c r="A7" s="4">
        <v>63</v>
      </c>
      <c r="B7" s="5" t="s">
        <v>106</v>
      </c>
      <c r="C7" s="47"/>
      <c r="D7" s="47"/>
      <c r="E7" s="47"/>
      <c r="F7" s="89">
        <f t="shared" si="0"/>
        <v>0</v>
      </c>
    </row>
    <row r="8" spans="1:6" x14ac:dyDescent="0.25">
      <c r="A8" s="158">
        <v>64</v>
      </c>
      <c r="B8" s="44" t="s">
        <v>29</v>
      </c>
      <c r="C8" s="160"/>
      <c r="D8" s="162"/>
      <c r="E8" s="160"/>
      <c r="F8" s="164">
        <f>SUM(C8,E8)</f>
        <v>0</v>
      </c>
    </row>
    <row r="9" spans="1:6" ht="39" x14ac:dyDescent="0.25">
      <c r="A9" s="159"/>
      <c r="B9" s="21" t="s">
        <v>158</v>
      </c>
      <c r="C9" s="161"/>
      <c r="D9" s="163"/>
      <c r="E9" s="161"/>
      <c r="F9" s="165"/>
    </row>
    <row r="10" spans="1:6" x14ac:dyDescent="0.25">
      <c r="A10" s="4">
        <v>65</v>
      </c>
      <c r="B10" s="28" t="s">
        <v>10</v>
      </c>
      <c r="C10" s="47"/>
      <c r="D10" s="51"/>
      <c r="E10" s="47"/>
      <c r="F10" s="89">
        <f>SUM(C10,E10)</f>
        <v>0</v>
      </c>
    </row>
    <row r="11" spans="1:6" x14ac:dyDescent="0.25">
      <c r="A11" s="4"/>
      <c r="B11" s="7" t="s">
        <v>41</v>
      </c>
      <c r="C11" s="8"/>
      <c r="D11" s="8"/>
      <c r="E11" s="8"/>
      <c r="F11" s="8"/>
    </row>
    <row r="12" spans="1:6" x14ac:dyDescent="0.25">
      <c r="A12" s="4">
        <v>66</v>
      </c>
      <c r="B12" s="5" t="s">
        <v>12</v>
      </c>
      <c r="C12" s="47"/>
      <c r="D12" s="47"/>
      <c r="E12" s="47"/>
      <c r="F12" s="89">
        <f t="shared" ref="F12:F14" si="1">SUM(C12,D12,E12)</f>
        <v>0</v>
      </c>
    </row>
    <row r="13" spans="1:6" x14ac:dyDescent="0.25">
      <c r="A13" s="4">
        <v>67</v>
      </c>
      <c r="B13" s="5" t="s">
        <v>13</v>
      </c>
      <c r="C13" s="47"/>
      <c r="D13" s="47"/>
      <c r="E13" s="47"/>
      <c r="F13" s="89">
        <f t="shared" si="1"/>
        <v>0</v>
      </c>
    </row>
    <row r="14" spans="1:6" x14ac:dyDescent="0.25">
      <c r="A14" s="4">
        <v>68</v>
      </c>
      <c r="B14" s="5" t="s">
        <v>148</v>
      </c>
      <c r="C14" s="47"/>
      <c r="D14" s="47"/>
      <c r="E14" s="47"/>
      <c r="F14" s="89">
        <f t="shared" si="1"/>
        <v>0</v>
      </c>
    </row>
    <row r="15" spans="1:6" x14ac:dyDescent="0.25">
      <c r="A15" s="4"/>
      <c r="B15" s="7" t="s">
        <v>42</v>
      </c>
      <c r="C15" s="8"/>
      <c r="D15" s="8"/>
      <c r="E15" s="8"/>
      <c r="F15" s="8"/>
    </row>
    <row r="16" spans="1:6" x14ac:dyDescent="0.25">
      <c r="A16" s="4">
        <v>69</v>
      </c>
      <c r="B16" s="5" t="s">
        <v>15</v>
      </c>
      <c r="C16" s="47"/>
      <c r="D16" s="47"/>
      <c r="E16" s="47"/>
      <c r="F16" s="89">
        <f t="shared" ref="F16:F17" si="2">SUM(C16,D16,E16)</f>
        <v>0</v>
      </c>
    </row>
    <row r="17" spans="1:6" x14ac:dyDescent="0.25">
      <c r="A17" s="4">
        <v>70</v>
      </c>
      <c r="B17" s="5" t="s">
        <v>16</v>
      </c>
      <c r="C17" s="47"/>
      <c r="D17" s="47"/>
      <c r="E17" s="47"/>
      <c r="F17" s="89">
        <f t="shared" si="2"/>
        <v>0</v>
      </c>
    </row>
    <row r="18" spans="1:6" x14ac:dyDescent="0.25">
      <c r="A18" s="4"/>
      <c r="B18" s="7" t="s">
        <v>43</v>
      </c>
      <c r="C18" s="8"/>
      <c r="D18" s="8"/>
      <c r="E18" s="8"/>
      <c r="F18" s="8"/>
    </row>
    <row r="19" spans="1:6" x14ac:dyDescent="0.25">
      <c r="A19" s="4">
        <v>71</v>
      </c>
      <c r="B19" s="5" t="s">
        <v>18</v>
      </c>
      <c r="C19" s="47"/>
      <c r="D19" s="47"/>
      <c r="E19" s="47"/>
      <c r="F19" s="89">
        <f t="shared" ref="F19:F24" si="3">SUM(C19,D19,E19)</f>
        <v>0</v>
      </c>
    </row>
    <row r="20" spans="1:6" x14ac:dyDescent="0.25">
      <c r="A20" s="4">
        <v>72</v>
      </c>
      <c r="B20" s="5" t="s">
        <v>19</v>
      </c>
      <c r="C20" s="47"/>
      <c r="D20" s="47"/>
      <c r="E20" s="47"/>
      <c r="F20" s="89">
        <f t="shared" si="3"/>
        <v>0</v>
      </c>
    </row>
    <row r="21" spans="1:6" x14ac:dyDescent="0.25">
      <c r="A21" s="4">
        <v>73</v>
      </c>
      <c r="B21" s="5" t="s">
        <v>20</v>
      </c>
      <c r="C21" s="47"/>
      <c r="D21" s="47"/>
      <c r="E21" s="47"/>
      <c r="F21" s="89">
        <f t="shared" si="3"/>
        <v>0</v>
      </c>
    </row>
    <row r="22" spans="1:6" x14ac:dyDescent="0.25">
      <c r="A22" s="4">
        <v>74</v>
      </c>
      <c r="B22" s="5" t="s">
        <v>21</v>
      </c>
      <c r="C22" s="47"/>
      <c r="D22" s="47"/>
      <c r="E22" s="47"/>
      <c r="F22" s="89">
        <f t="shared" si="3"/>
        <v>0</v>
      </c>
    </row>
    <row r="23" spans="1:6" x14ac:dyDescent="0.25">
      <c r="A23" s="4">
        <v>75</v>
      </c>
      <c r="B23" s="5" t="s">
        <v>22</v>
      </c>
      <c r="C23" s="47"/>
      <c r="D23" s="47"/>
      <c r="E23" s="47"/>
      <c r="F23" s="89">
        <f t="shared" si="3"/>
        <v>0</v>
      </c>
    </row>
    <row r="24" spans="1:6" ht="15.75" thickBot="1" x14ac:dyDescent="0.3">
      <c r="A24" s="85">
        <v>76</v>
      </c>
      <c r="B24" t="s">
        <v>149</v>
      </c>
      <c r="C24" s="87"/>
      <c r="D24" s="87"/>
      <c r="E24" s="87"/>
      <c r="F24" s="89">
        <f t="shared" si="3"/>
        <v>0</v>
      </c>
    </row>
    <row r="25" spans="1:6" ht="16.5" thickTop="1" thickBot="1" x14ac:dyDescent="0.3">
      <c r="A25" s="120" t="s">
        <v>104</v>
      </c>
      <c r="B25" s="121"/>
      <c r="C25" s="121"/>
      <c r="D25" s="121"/>
      <c r="E25" s="121"/>
      <c r="F25" s="122"/>
    </row>
    <row r="26" spans="1:6" ht="15.75" thickTop="1" x14ac:dyDescent="0.25">
      <c r="A26" s="86">
        <v>77</v>
      </c>
      <c r="B26" s="13" t="s">
        <v>28</v>
      </c>
      <c r="C26" s="88"/>
      <c r="D26" s="88"/>
      <c r="E26" s="88"/>
      <c r="F26" s="89">
        <f t="shared" ref="F26:F28" si="4">SUM(C26,D26,E26)</f>
        <v>0</v>
      </c>
    </row>
    <row r="27" spans="1:6" x14ac:dyDescent="0.25">
      <c r="A27" s="4">
        <v>78</v>
      </c>
      <c r="B27" s="5" t="s">
        <v>30</v>
      </c>
      <c r="C27" s="47"/>
      <c r="D27" s="47"/>
      <c r="E27" s="47"/>
      <c r="F27" s="89">
        <f t="shared" si="4"/>
        <v>0</v>
      </c>
    </row>
    <row r="28" spans="1:6" x14ac:dyDescent="0.25">
      <c r="A28" s="4">
        <v>79</v>
      </c>
      <c r="B28" s="5" t="s">
        <v>106</v>
      </c>
      <c r="C28" s="47"/>
      <c r="D28" s="47"/>
      <c r="E28" s="47"/>
      <c r="F28" s="89">
        <f t="shared" si="4"/>
        <v>0</v>
      </c>
    </row>
    <row r="29" spans="1:6" x14ac:dyDescent="0.25">
      <c r="A29" s="158">
        <v>80</v>
      </c>
      <c r="B29" s="84" t="s">
        <v>46</v>
      </c>
      <c r="C29" s="160"/>
      <c r="D29" s="162"/>
      <c r="E29" s="160"/>
      <c r="F29" s="164">
        <f>SUM(C29,E29)</f>
        <v>0</v>
      </c>
    </row>
    <row r="30" spans="1:6" ht="27" customHeight="1" x14ac:dyDescent="0.25">
      <c r="A30" s="159"/>
      <c r="B30" s="29" t="s">
        <v>159</v>
      </c>
      <c r="C30" s="166"/>
      <c r="D30" s="163"/>
      <c r="E30" s="161"/>
      <c r="F30" s="165"/>
    </row>
    <row r="31" spans="1:6" x14ac:dyDescent="0.25">
      <c r="A31" s="4"/>
      <c r="B31" s="20" t="s">
        <v>41</v>
      </c>
      <c r="C31" s="8"/>
      <c r="D31" s="8"/>
      <c r="E31" s="8"/>
      <c r="F31" s="8"/>
    </row>
    <row r="32" spans="1:6" x14ac:dyDescent="0.25">
      <c r="A32" s="4">
        <v>81</v>
      </c>
      <c r="B32" s="5" t="s">
        <v>12</v>
      </c>
      <c r="C32" s="47"/>
      <c r="D32" s="47"/>
      <c r="E32" s="47"/>
      <c r="F32" s="89">
        <f t="shared" ref="F32:F34" si="5">SUM(C32,D32,E32)</f>
        <v>0</v>
      </c>
    </row>
    <row r="33" spans="1:6" x14ac:dyDescent="0.25">
      <c r="A33" s="4">
        <v>82</v>
      </c>
      <c r="B33" s="5" t="s">
        <v>13</v>
      </c>
      <c r="C33" s="47"/>
      <c r="D33" s="47"/>
      <c r="E33" s="47"/>
      <c r="F33" s="89">
        <f t="shared" si="5"/>
        <v>0</v>
      </c>
    </row>
    <row r="34" spans="1:6" x14ac:dyDescent="0.25">
      <c r="A34" s="4">
        <v>83</v>
      </c>
      <c r="B34" s="5" t="s">
        <v>148</v>
      </c>
      <c r="C34" s="47"/>
      <c r="D34" s="47"/>
      <c r="E34" s="47"/>
      <c r="F34" s="89">
        <f t="shared" si="5"/>
        <v>0</v>
      </c>
    </row>
    <row r="35" spans="1:6" x14ac:dyDescent="0.25">
      <c r="A35" s="4"/>
      <c r="B35" s="7" t="s">
        <v>42</v>
      </c>
      <c r="C35" s="8"/>
      <c r="D35" s="8"/>
      <c r="E35" s="8"/>
      <c r="F35" s="8"/>
    </row>
    <row r="36" spans="1:6" x14ac:dyDescent="0.25">
      <c r="A36" s="4">
        <v>84</v>
      </c>
      <c r="B36" s="5" t="s">
        <v>15</v>
      </c>
      <c r="C36" s="47"/>
      <c r="D36" s="47"/>
      <c r="E36" s="47"/>
      <c r="F36" s="89">
        <f t="shared" ref="F36:F37" si="6">SUM(C36,D36,E36)</f>
        <v>0</v>
      </c>
    </row>
    <row r="37" spans="1:6" x14ac:dyDescent="0.25">
      <c r="A37" s="4">
        <v>85</v>
      </c>
      <c r="B37" s="5" t="s">
        <v>16</v>
      </c>
      <c r="C37" s="47"/>
      <c r="D37" s="47"/>
      <c r="E37" s="47"/>
      <c r="F37" s="89">
        <f t="shared" si="6"/>
        <v>0</v>
      </c>
    </row>
    <row r="38" spans="1:6" x14ac:dyDescent="0.25">
      <c r="A38" s="4"/>
      <c r="B38" s="7" t="s">
        <v>43</v>
      </c>
      <c r="C38" s="8"/>
      <c r="D38" s="8"/>
      <c r="E38" s="8"/>
      <c r="F38" s="8"/>
    </row>
    <row r="39" spans="1:6" x14ac:dyDescent="0.25">
      <c r="A39" s="4">
        <v>86</v>
      </c>
      <c r="B39" s="5" t="s">
        <v>18</v>
      </c>
      <c r="C39" s="47"/>
      <c r="D39" s="47"/>
      <c r="E39" s="47"/>
      <c r="F39" s="89">
        <f t="shared" ref="F39:F44" si="7">SUM(C39,D39,E39)</f>
        <v>0</v>
      </c>
    </row>
    <row r="40" spans="1:6" x14ac:dyDescent="0.25">
      <c r="A40" s="4">
        <v>87</v>
      </c>
      <c r="B40" s="5" t="s">
        <v>19</v>
      </c>
      <c r="C40" s="47"/>
      <c r="D40" s="47"/>
      <c r="E40" s="47"/>
      <c r="F40" s="89">
        <f t="shared" si="7"/>
        <v>0</v>
      </c>
    </row>
    <row r="41" spans="1:6" x14ac:dyDescent="0.25">
      <c r="A41" s="4">
        <v>88</v>
      </c>
      <c r="B41" s="5" t="s">
        <v>20</v>
      </c>
      <c r="C41" s="47"/>
      <c r="D41" s="47"/>
      <c r="E41" s="47"/>
      <c r="F41" s="89">
        <f t="shared" si="7"/>
        <v>0</v>
      </c>
    </row>
    <row r="42" spans="1:6" x14ac:dyDescent="0.25">
      <c r="A42" s="4">
        <v>89</v>
      </c>
      <c r="B42" s="5" t="s">
        <v>21</v>
      </c>
      <c r="C42" s="47"/>
      <c r="D42" s="47"/>
      <c r="E42" s="47"/>
      <c r="F42" s="89">
        <f t="shared" si="7"/>
        <v>0</v>
      </c>
    </row>
    <row r="43" spans="1:6" x14ac:dyDescent="0.25">
      <c r="A43" s="4">
        <v>90</v>
      </c>
      <c r="B43" s="5" t="s">
        <v>22</v>
      </c>
      <c r="C43" s="47"/>
      <c r="D43" s="47"/>
      <c r="E43" s="47"/>
      <c r="F43" s="89">
        <f t="shared" si="7"/>
        <v>0</v>
      </c>
    </row>
    <row r="44" spans="1:6" x14ac:dyDescent="0.25">
      <c r="A44" s="4">
        <v>91</v>
      </c>
      <c r="B44" s="25" t="s">
        <v>149</v>
      </c>
      <c r="C44" s="47"/>
      <c r="D44" s="47"/>
      <c r="E44" s="47"/>
      <c r="F44" s="89">
        <f t="shared" si="7"/>
        <v>0</v>
      </c>
    </row>
  </sheetData>
  <sheetProtection algorithmName="SHA-512" hashValue="E3jf+CO8AqLVG+InJl1U54EOXfQJYbUQ4Lciqif7C8fxQI40IkLBEYl0O3MuT4S7dWdJiC3DRbBK67o3NpcHeQ==" saltValue="GhPnmNHGGgOZdI7tMxeCfw==" spinCount="100000" sheet="1" objects="1" scenarios="1" selectLockedCells="1"/>
  <mergeCells count="14">
    <mergeCell ref="A25:F25"/>
    <mergeCell ref="A29:A30"/>
    <mergeCell ref="C29:C30"/>
    <mergeCell ref="D29:D30"/>
    <mergeCell ref="E29:E30"/>
    <mergeCell ref="F29:F30"/>
    <mergeCell ref="A1:F1"/>
    <mergeCell ref="A2:F2"/>
    <mergeCell ref="A4:F4"/>
    <mergeCell ref="A8:A9"/>
    <mergeCell ref="C8:C9"/>
    <mergeCell ref="D8:D9"/>
    <mergeCell ref="E8:E9"/>
    <mergeCell ref="F8:F9"/>
  </mergeCells>
  <printOptions horizontalCentered="1"/>
  <pageMargins left="0.25" right="0.25" top="0.3" bottom="0.2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view="pageLayout" zoomScaleNormal="100" workbookViewId="0">
      <selection activeCell="C5" sqref="C5"/>
    </sheetView>
  </sheetViews>
  <sheetFormatPr defaultRowHeight="15" x14ac:dyDescent="0.25"/>
  <cols>
    <col min="1" max="1" width="4" customWidth="1"/>
    <col min="2" max="2" width="49.5703125" customWidth="1"/>
    <col min="3" max="6" width="11.85546875" customWidth="1"/>
  </cols>
  <sheetData>
    <row r="1" spans="1:6" ht="16.5" thickTop="1" x14ac:dyDescent="0.25">
      <c r="A1" s="135" t="s">
        <v>56</v>
      </c>
      <c r="B1" s="136"/>
      <c r="C1" s="136"/>
      <c r="D1" s="136"/>
      <c r="E1" s="136"/>
      <c r="F1" s="137"/>
    </row>
    <row r="2" spans="1:6" ht="33" customHeight="1" thickBot="1" x14ac:dyDescent="0.3">
      <c r="A2" s="138" t="s">
        <v>57</v>
      </c>
      <c r="B2" s="139"/>
      <c r="C2" s="139"/>
      <c r="D2" s="139"/>
      <c r="E2" s="139"/>
      <c r="F2" s="140"/>
    </row>
    <row r="3" spans="1:6" ht="31.5" thickTop="1" thickBot="1" x14ac:dyDescent="0.3">
      <c r="A3" s="112"/>
      <c r="B3" s="27"/>
      <c r="C3" s="10" t="s">
        <v>7</v>
      </c>
      <c r="D3" s="10" t="s">
        <v>8</v>
      </c>
      <c r="E3" s="10" t="s">
        <v>49</v>
      </c>
      <c r="F3" s="10" t="s">
        <v>44</v>
      </c>
    </row>
    <row r="4" spans="1:6" ht="30" customHeight="1" thickBot="1" x14ac:dyDescent="0.3">
      <c r="A4" s="167" t="s">
        <v>160</v>
      </c>
      <c r="B4" s="168"/>
      <c r="C4" s="168"/>
      <c r="D4" s="168"/>
      <c r="E4" s="168"/>
      <c r="F4" s="169"/>
    </row>
    <row r="5" spans="1:6" x14ac:dyDescent="0.25">
      <c r="A5" s="110">
        <v>92</v>
      </c>
      <c r="B5" s="111" t="s">
        <v>28</v>
      </c>
      <c r="C5" s="94"/>
      <c r="D5" s="95"/>
      <c r="E5" s="95"/>
      <c r="F5" s="97">
        <f>SUM(C5,D5,E5)</f>
        <v>0</v>
      </c>
    </row>
    <row r="6" spans="1:6" x14ac:dyDescent="0.25">
      <c r="A6" s="31">
        <v>93</v>
      </c>
      <c r="B6" s="5" t="s">
        <v>161</v>
      </c>
      <c r="C6" s="53"/>
      <c r="D6" s="90"/>
      <c r="E6" s="87"/>
      <c r="F6" s="6">
        <f t="shared" ref="F6:F8" si="0">SUM(C6,D6,E6)</f>
        <v>0</v>
      </c>
    </row>
    <row r="7" spans="1:6" x14ac:dyDescent="0.25">
      <c r="A7" s="30">
        <v>94</v>
      </c>
      <c r="B7" s="33" t="s">
        <v>60</v>
      </c>
      <c r="C7" s="52"/>
      <c r="D7" s="54"/>
      <c r="E7" s="47"/>
      <c r="F7" s="6">
        <f t="shared" si="0"/>
        <v>0</v>
      </c>
    </row>
    <row r="8" spans="1:6" x14ac:dyDescent="0.25">
      <c r="A8" s="30">
        <v>95</v>
      </c>
      <c r="B8" s="19" t="s">
        <v>61</v>
      </c>
      <c r="C8" s="52"/>
      <c r="D8" s="54"/>
      <c r="E8" s="47"/>
      <c r="F8" s="6">
        <f t="shared" si="0"/>
        <v>0</v>
      </c>
    </row>
    <row r="9" spans="1:6" ht="16.5" customHeight="1" x14ac:dyDescent="0.25">
      <c r="A9" s="4"/>
      <c r="B9" s="20" t="s">
        <v>162</v>
      </c>
      <c r="C9" s="8"/>
      <c r="D9" s="8"/>
      <c r="E9" s="8"/>
      <c r="F9" s="8"/>
    </row>
    <row r="10" spans="1:6" x14ac:dyDescent="0.25">
      <c r="A10" s="4">
        <v>96</v>
      </c>
      <c r="B10" s="5" t="s">
        <v>12</v>
      </c>
      <c r="C10" s="47"/>
      <c r="D10" s="47"/>
      <c r="E10" s="47"/>
      <c r="F10" s="6">
        <f t="shared" ref="F10:F12" si="1">SUM(C10,D10,E10)</f>
        <v>0</v>
      </c>
    </row>
    <row r="11" spans="1:6" x14ac:dyDescent="0.25">
      <c r="A11" s="4">
        <v>97</v>
      </c>
      <c r="B11" s="5" t="s">
        <v>13</v>
      </c>
      <c r="C11" s="47"/>
      <c r="D11" s="47"/>
      <c r="E11" s="47"/>
      <c r="F11" s="6">
        <f t="shared" si="1"/>
        <v>0</v>
      </c>
    </row>
    <row r="12" spans="1:6" x14ac:dyDescent="0.25">
      <c r="A12" s="4">
        <v>98</v>
      </c>
      <c r="B12" s="5" t="s">
        <v>148</v>
      </c>
      <c r="C12" s="47"/>
      <c r="D12" s="47"/>
      <c r="E12" s="47"/>
      <c r="F12" s="6">
        <f t="shared" si="1"/>
        <v>0</v>
      </c>
    </row>
    <row r="13" spans="1:6" x14ac:dyDescent="0.25">
      <c r="A13" s="4"/>
      <c r="B13" s="34" t="s">
        <v>24</v>
      </c>
      <c r="C13" s="8"/>
      <c r="D13" s="8"/>
      <c r="E13" s="8"/>
      <c r="F13" s="8"/>
    </row>
    <row r="14" spans="1:6" x14ac:dyDescent="0.25">
      <c r="A14" s="4">
        <v>99</v>
      </c>
      <c r="B14" s="5" t="s">
        <v>15</v>
      </c>
      <c r="C14" s="47"/>
      <c r="D14" s="47"/>
      <c r="E14" s="47"/>
      <c r="F14" s="6">
        <f t="shared" ref="F14:F15" si="2">SUM(C14,D14,E14)</f>
        <v>0</v>
      </c>
    </row>
    <row r="15" spans="1:6" x14ac:dyDescent="0.25">
      <c r="A15" s="4">
        <v>100</v>
      </c>
      <c r="B15" s="5" t="s">
        <v>16</v>
      </c>
      <c r="C15" s="47"/>
      <c r="D15" s="47"/>
      <c r="E15" s="47"/>
      <c r="F15" s="6">
        <f t="shared" si="2"/>
        <v>0</v>
      </c>
    </row>
    <row r="16" spans="1:6" x14ac:dyDescent="0.25">
      <c r="A16" s="4"/>
      <c r="B16" s="7" t="s">
        <v>163</v>
      </c>
      <c r="C16" s="8"/>
      <c r="D16" s="8"/>
      <c r="E16" s="8"/>
      <c r="F16" s="8"/>
    </row>
    <row r="17" spans="1:6" x14ac:dyDescent="0.25">
      <c r="A17" s="4">
        <v>101</v>
      </c>
      <c r="B17" s="5" t="s">
        <v>18</v>
      </c>
      <c r="C17" s="47"/>
      <c r="D17" s="47"/>
      <c r="E17" s="47"/>
      <c r="F17" s="6">
        <f t="shared" ref="F17:F22" si="3">SUM(C17,D17,E17)</f>
        <v>0</v>
      </c>
    </row>
    <row r="18" spans="1:6" x14ac:dyDescent="0.25">
      <c r="A18" s="4">
        <v>102</v>
      </c>
      <c r="B18" s="5" t="s">
        <v>19</v>
      </c>
      <c r="C18" s="47"/>
      <c r="D18" s="47"/>
      <c r="E18" s="47"/>
      <c r="F18" s="6">
        <f t="shared" si="3"/>
        <v>0</v>
      </c>
    </row>
    <row r="19" spans="1:6" x14ac:dyDescent="0.25">
      <c r="A19" s="4">
        <v>103</v>
      </c>
      <c r="B19" s="5" t="s">
        <v>20</v>
      </c>
      <c r="C19" s="47"/>
      <c r="D19" s="47"/>
      <c r="E19" s="47"/>
      <c r="F19" s="6">
        <f t="shared" si="3"/>
        <v>0</v>
      </c>
    </row>
    <row r="20" spans="1:6" x14ac:dyDescent="0.25">
      <c r="A20" s="4">
        <v>104</v>
      </c>
      <c r="B20" s="5" t="s">
        <v>21</v>
      </c>
      <c r="C20" s="47"/>
      <c r="D20" s="47"/>
      <c r="E20" s="47"/>
      <c r="F20" s="6">
        <f t="shared" si="3"/>
        <v>0</v>
      </c>
    </row>
    <row r="21" spans="1:6" x14ac:dyDescent="0.25">
      <c r="A21" s="4">
        <v>105</v>
      </c>
      <c r="B21" s="5" t="s">
        <v>22</v>
      </c>
      <c r="C21" s="47"/>
      <c r="D21" s="47"/>
      <c r="E21" s="47"/>
      <c r="F21" s="6">
        <f t="shared" si="3"/>
        <v>0</v>
      </c>
    </row>
    <row r="22" spans="1:6" ht="15.75" thickBot="1" x14ac:dyDescent="0.3">
      <c r="A22" s="91">
        <v>106</v>
      </c>
      <c r="B22" s="113" t="s">
        <v>149</v>
      </c>
      <c r="C22" s="93"/>
      <c r="D22" s="93"/>
      <c r="E22" s="93"/>
      <c r="F22" s="96">
        <f t="shared" si="3"/>
        <v>0</v>
      </c>
    </row>
    <row r="23" spans="1:6" ht="15.75" thickBot="1" x14ac:dyDescent="0.3">
      <c r="A23" s="170" t="s">
        <v>164</v>
      </c>
      <c r="B23" s="171"/>
      <c r="C23" s="171"/>
      <c r="D23" s="171"/>
      <c r="E23" s="171"/>
      <c r="F23" s="172"/>
    </row>
    <row r="24" spans="1:6" x14ac:dyDescent="0.25">
      <c r="A24" s="92">
        <v>107</v>
      </c>
      <c r="B24" s="115" t="s">
        <v>28</v>
      </c>
      <c r="C24" s="95"/>
      <c r="D24" s="98"/>
      <c r="E24" s="95"/>
      <c r="F24" s="97">
        <f t="shared" ref="F24:F29" si="4">SUM(C24,D24,E24)</f>
        <v>0</v>
      </c>
    </row>
    <row r="25" spans="1:6" x14ac:dyDescent="0.25">
      <c r="A25" s="114">
        <v>108</v>
      </c>
      <c r="B25" s="115" t="s">
        <v>30</v>
      </c>
      <c r="C25" s="116"/>
      <c r="D25" s="117"/>
      <c r="E25" s="118"/>
      <c r="F25" s="97">
        <f t="shared" si="4"/>
        <v>0</v>
      </c>
    </row>
    <row r="26" spans="1:6" x14ac:dyDescent="0.25">
      <c r="A26" s="31">
        <v>109</v>
      </c>
      <c r="B26" s="19" t="s">
        <v>58</v>
      </c>
      <c r="C26" s="53"/>
      <c r="D26" s="90"/>
      <c r="E26" s="87"/>
      <c r="F26" s="6">
        <f t="shared" si="4"/>
        <v>0</v>
      </c>
    </row>
    <row r="27" spans="1:6" x14ac:dyDescent="0.25">
      <c r="A27" s="31">
        <v>110</v>
      </c>
      <c r="B27" s="5" t="s">
        <v>165</v>
      </c>
      <c r="C27" s="53"/>
      <c r="D27" s="90"/>
      <c r="E27" s="87"/>
      <c r="F27" s="6">
        <f t="shared" si="4"/>
        <v>0</v>
      </c>
    </row>
    <row r="28" spans="1:6" x14ac:dyDescent="0.25">
      <c r="A28" s="31">
        <v>111</v>
      </c>
      <c r="B28" s="5" t="s">
        <v>166</v>
      </c>
      <c r="C28" s="53"/>
      <c r="D28" s="90"/>
      <c r="E28" s="87"/>
      <c r="F28" s="6">
        <f t="shared" si="4"/>
        <v>0</v>
      </c>
    </row>
    <row r="29" spans="1:6" x14ac:dyDescent="0.25">
      <c r="A29" s="173">
        <v>112</v>
      </c>
      <c r="B29" s="24" t="s">
        <v>62</v>
      </c>
      <c r="C29" s="160"/>
      <c r="D29" s="175"/>
      <c r="E29" s="160"/>
      <c r="F29" s="164">
        <f t="shared" si="4"/>
        <v>0</v>
      </c>
    </row>
    <row r="30" spans="1:6" ht="13.5" customHeight="1" x14ac:dyDescent="0.25">
      <c r="A30" s="174"/>
      <c r="B30" s="32" t="s">
        <v>59</v>
      </c>
      <c r="C30" s="161"/>
      <c r="D30" s="176"/>
      <c r="E30" s="161"/>
      <c r="F30" s="165"/>
    </row>
    <row r="31" spans="1:6" x14ac:dyDescent="0.25">
      <c r="A31" s="4"/>
      <c r="B31" s="20" t="s">
        <v>167</v>
      </c>
      <c r="C31" s="8"/>
      <c r="D31" s="8"/>
      <c r="E31" s="8"/>
      <c r="F31" s="8"/>
    </row>
    <row r="32" spans="1:6" x14ac:dyDescent="0.25">
      <c r="A32" s="4">
        <v>113</v>
      </c>
      <c r="B32" s="5" t="s">
        <v>12</v>
      </c>
      <c r="C32" s="47"/>
      <c r="D32" s="47"/>
      <c r="E32" s="47"/>
      <c r="F32" s="6">
        <f t="shared" ref="F32:F34" si="5">SUM(C32,D32,E32)</f>
        <v>0</v>
      </c>
    </row>
    <row r="33" spans="1:6" x14ac:dyDescent="0.25">
      <c r="A33" s="4">
        <v>114</v>
      </c>
      <c r="B33" s="5" t="s">
        <v>13</v>
      </c>
      <c r="C33" s="47"/>
      <c r="D33" s="47"/>
      <c r="E33" s="47"/>
      <c r="F33" s="6">
        <f t="shared" si="5"/>
        <v>0</v>
      </c>
    </row>
    <row r="34" spans="1:6" x14ac:dyDescent="0.25">
      <c r="A34" s="4">
        <v>115</v>
      </c>
      <c r="B34" s="5" t="s">
        <v>148</v>
      </c>
      <c r="C34" s="47"/>
      <c r="D34" s="47"/>
      <c r="E34" s="47"/>
      <c r="F34" s="6">
        <f t="shared" si="5"/>
        <v>0</v>
      </c>
    </row>
    <row r="35" spans="1:6" x14ac:dyDescent="0.25">
      <c r="A35" s="4"/>
      <c r="B35" s="34" t="s">
        <v>168</v>
      </c>
      <c r="C35" s="8"/>
      <c r="D35" s="8"/>
      <c r="E35" s="8"/>
      <c r="F35" s="8"/>
    </row>
    <row r="36" spans="1:6" x14ac:dyDescent="0.25">
      <c r="A36" s="4">
        <v>116</v>
      </c>
      <c r="B36" s="5" t="s">
        <v>15</v>
      </c>
      <c r="C36" s="47"/>
      <c r="D36" s="47"/>
      <c r="E36" s="47"/>
      <c r="F36" s="6">
        <f t="shared" ref="F36:F37" si="6">SUM(C36,D36,E36)</f>
        <v>0</v>
      </c>
    </row>
    <row r="37" spans="1:6" x14ac:dyDescent="0.25">
      <c r="A37" s="4">
        <v>117</v>
      </c>
      <c r="B37" s="5" t="s">
        <v>16</v>
      </c>
      <c r="C37" s="47"/>
      <c r="D37" s="47"/>
      <c r="E37" s="47"/>
      <c r="F37" s="6">
        <f t="shared" si="6"/>
        <v>0</v>
      </c>
    </row>
    <row r="38" spans="1:6" x14ac:dyDescent="0.25">
      <c r="A38" s="4"/>
      <c r="B38" s="7" t="s">
        <v>169</v>
      </c>
      <c r="C38" s="8"/>
      <c r="D38" s="8"/>
      <c r="E38" s="8"/>
      <c r="F38" s="8"/>
    </row>
    <row r="39" spans="1:6" x14ac:dyDescent="0.25">
      <c r="A39" s="4">
        <v>118</v>
      </c>
      <c r="B39" s="5" t="s">
        <v>18</v>
      </c>
      <c r="C39" s="47"/>
      <c r="D39" s="47"/>
      <c r="E39" s="47"/>
      <c r="F39" s="6">
        <f t="shared" ref="F39:F44" si="7">SUM(C39,D39,E39)</f>
        <v>0</v>
      </c>
    </row>
    <row r="40" spans="1:6" x14ac:dyDescent="0.25">
      <c r="A40" s="4">
        <v>119</v>
      </c>
      <c r="B40" s="5" t="s">
        <v>19</v>
      </c>
      <c r="C40" s="47"/>
      <c r="D40" s="47"/>
      <c r="E40" s="47"/>
      <c r="F40" s="6">
        <f t="shared" si="7"/>
        <v>0</v>
      </c>
    </row>
    <row r="41" spans="1:6" x14ac:dyDescent="0.25">
      <c r="A41" s="4">
        <v>120</v>
      </c>
      <c r="B41" s="5" t="s">
        <v>20</v>
      </c>
      <c r="C41" s="47"/>
      <c r="D41" s="47"/>
      <c r="E41" s="47"/>
      <c r="F41" s="6">
        <f t="shared" si="7"/>
        <v>0</v>
      </c>
    </row>
    <row r="42" spans="1:6" x14ac:dyDescent="0.25">
      <c r="A42" s="4">
        <v>121</v>
      </c>
      <c r="B42" s="5" t="s">
        <v>21</v>
      </c>
      <c r="C42" s="47"/>
      <c r="D42" s="47"/>
      <c r="E42" s="47"/>
      <c r="F42" s="6">
        <f t="shared" si="7"/>
        <v>0</v>
      </c>
    </row>
    <row r="43" spans="1:6" x14ac:dyDescent="0.25">
      <c r="A43" s="4">
        <v>122</v>
      </c>
      <c r="B43" s="5" t="s">
        <v>22</v>
      </c>
      <c r="C43" s="47"/>
      <c r="D43" s="47"/>
      <c r="E43" s="47"/>
      <c r="F43" s="6">
        <f t="shared" si="7"/>
        <v>0</v>
      </c>
    </row>
    <row r="44" spans="1:6" x14ac:dyDescent="0.25">
      <c r="A44" s="4">
        <v>123</v>
      </c>
      <c r="B44" s="35" t="s">
        <v>149</v>
      </c>
      <c r="C44" s="47"/>
      <c r="D44" s="47"/>
      <c r="E44" s="47"/>
      <c r="F44" s="6">
        <f t="shared" si="7"/>
        <v>0</v>
      </c>
    </row>
  </sheetData>
  <sheetProtection algorithmName="SHA-512" hashValue="528MJjibSZhrxeWdpvP5LyglcfJOgaoAVO1LJ/m9skqvfww91YqTJJNzVa65rFELThsr0cbarnRhqlJUTCEAPg==" saltValue="pX82944JrWUf0lly+9NcLw==" spinCount="100000" sheet="1" objects="1" scenarios="1" selectLockedCells="1"/>
  <mergeCells count="9">
    <mergeCell ref="A1:F1"/>
    <mergeCell ref="A2:F2"/>
    <mergeCell ref="A4:F4"/>
    <mergeCell ref="A23:F23"/>
    <mergeCell ref="A29:A30"/>
    <mergeCell ref="C29:C30"/>
    <mergeCell ref="D29:D30"/>
    <mergeCell ref="E29:E30"/>
    <mergeCell ref="F29:F30"/>
  </mergeCells>
  <printOptions horizontalCentered="1"/>
  <pageMargins left="0.25" right="0.25" top="0.3" bottom="0.25" header="0.3" footer="0.3"/>
  <pageSetup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5"/>
  <sheetViews>
    <sheetView showGridLines="0" view="pageLayout" zoomScaleNormal="100" workbookViewId="0">
      <selection activeCell="D11" sqref="D11"/>
    </sheetView>
  </sheetViews>
  <sheetFormatPr defaultRowHeight="15" x14ac:dyDescent="0.25"/>
  <cols>
    <col min="1" max="1" width="4.28515625" customWidth="1"/>
    <col min="2" max="2" width="55.28515625" customWidth="1"/>
    <col min="3" max="4" width="18.140625" customWidth="1"/>
  </cols>
  <sheetData>
    <row r="1" spans="1:16384" ht="15.75" x14ac:dyDescent="0.25">
      <c r="A1" s="197" t="s">
        <v>74</v>
      </c>
      <c r="B1" s="197"/>
      <c r="C1" s="197"/>
      <c r="D1" s="19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x14ac:dyDescent="0.25">
      <c r="A2" s="183" t="s">
        <v>75</v>
      </c>
      <c r="B2" s="183"/>
      <c r="C2" s="183"/>
      <c r="D2" s="18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x14ac:dyDescent="0.25">
      <c r="A3" s="184" t="s">
        <v>146</v>
      </c>
      <c r="B3" s="184"/>
      <c r="C3" s="184"/>
      <c r="D3" s="18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pans="1:16384" ht="23.25" customHeight="1" thickTop="1" x14ac:dyDescent="0.25">
      <c r="A5" s="177" t="s">
        <v>73</v>
      </c>
      <c r="B5" s="178"/>
      <c r="C5" s="178"/>
      <c r="D5" s="179"/>
    </row>
    <row r="6" spans="1:16384" ht="8.25" customHeight="1" thickBot="1" x14ac:dyDescent="0.3">
      <c r="A6" s="180"/>
      <c r="B6" s="181"/>
      <c r="C6" s="181"/>
      <c r="D6" s="182"/>
    </row>
    <row r="7" spans="1:16384" ht="33" customHeight="1" thickTop="1" thickBot="1" x14ac:dyDescent="0.3">
      <c r="A7" s="39"/>
      <c r="C7" s="40" t="s">
        <v>71</v>
      </c>
      <c r="D7" s="40" t="s">
        <v>72</v>
      </c>
    </row>
    <row r="8" spans="1:16384" ht="16.5" customHeight="1" thickTop="1" thickBot="1" x14ac:dyDescent="0.3">
      <c r="A8" s="120" t="s">
        <v>9</v>
      </c>
      <c r="B8" s="121"/>
      <c r="C8" s="121"/>
      <c r="D8" s="122"/>
    </row>
    <row r="9" spans="1:16384" ht="15.75" thickTop="1" x14ac:dyDescent="0.25">
      <c r="A9" s="11">
        <v>1</v>
      </c>
      <c r="B9" s="45" t="s">
        <v>28</v>
      </c>
      <c r="C9" s="80"/>
      <c r="D9" s="80"/>
    </row>
    <row r="10" spans="1:16384" x14ac:dyDescent="0.25">
      <c r="A10" s="78">
        <v>2</v>
      </c>
      <c r="B10" s="9" t="s">
        <v>30</v>
      </c>
      <c r="C10" s="82"/>
      <c r="D10" s="82"/>
    </row>
    <row r="11" spans="1:16384" x14ac:dyDescent="0.25">
      <c r="A11" s="78">
        <v>3</v>
      </c>
      <c r="B11" s="9" t="s">
        <v>50</v>
      </c>
      <c r="C11" s="82"/>
      <c r="D11" s="82"/>
    </row>
    <row r="12" spans="1:16384" x14ac:dyDescent="0.25">
      <c r="A12" s="78">
        <v>4</v>
      </c>
      <c r="B12" s="9" t="s">
        <v>51</v>
      </c>
      <c r="C12" s="82"/>
      <c r="D12" s="82"/>
    </row>
    <row r="13" spans="1:16384" x14ac:dyDescent="0.25">
      <c r="A13" s="78">
        <v>5</v>
      </c>
      <c r="B13" s="9" t="s">
        <v>52</v>
      </c>
      <c r="C13" s="82"/>
      <c r="D13" s="82"/>
    </row>
    <row r="14" spans="1:16384" x14ac:dyDescent="0.25">
      <c r="A14" s="127">
        <v>6</v>
      </c>
      <c r="B14" s="44" t="s">
        <v>63</v>
      </c>
      <c r="C14" s="128"/>
      <c r="D14" s="128"/>
    </row>
    <row r="15" spans="1:16384" ht="25.5" x14ac:dyDescent="0.25">
      <c r="A15" s="127"/>
      <c r="B15" s="11" t="s">
        <v>158</v>
      </c>
      <c r="C15" s="129"/>
      <c r="D15" s="129"/>
    </row>
    <row r="16" spans="1:16384" x14ac:dyDescent="0.25">
      <c r="A16" s="127">
        <v>7</v>
      </c>
      <c r="B16" s="44" t="s">
        <v>64</v>
      </c>
      <c r="C16" s="128"/>
      <c r="D16" s="131"/>
    </row>
    <row r="17" spans="1:4" ht="25.5" x14ac:dyDescent="0.25">
      <c r="A17" s="127"/>
      <c r="B17" s="11" t="s">
        <v>158</v>
      </c>
      <c r="C17" s="129"/>
      <c r="D17" s="131"/>
    </row>
    <row r="18" spans="1:4" x14ac:dyDescent="0.25">
      <c r="A18" s="78"/>
      <c r="B18" s="7" t="s">
        <v>11</v>
      </c>
      <c r="C18" s="8"/>
      <c r="D18" s="8"/>
    </row>
    <row r="19" spans="1:4" x14ac:dyDescent="0.25">
      <c r="A19" s="78">
        <v>8</v>
      </c>
      <c r="B19" s="9" t="s">
        <v>12</v>
      </c>
      <c r="C19" s="82"/>
      <c r="D19" s="82"/>
    </row>
    <row r="20" spans="1:4" x14ac:dyDescent="0.25">
      <c r="A20" s="78">
        <v>9</v>
      </c>
      <c r="B20" s="9" t="s">
        <v>13</v>
      </c>
      <c r="C20" s="82"/>
      <c r="D20" s="82"/>
    </row>
    <row r="21" spans="1:4" ht="15.75" thickBot="1" x14ac:dyDescent="0.3">
      <c r="A21" s="78">
        <v>10</v>
      </c>
      <c r="B21" s="9" t="s">
        <v>148</v>
      </c>
      <c r="C21" s="82"/>
      <c r="D21" s="82"/>
    </row>
    <row r="22" spans="1:4" ht="16.5" customHeight="1" thickTop="1" thickBot="1" x14ac:dyDescent="0.3">
      <c r="A22" s="120" t="s">
        <v>103</v>
      </c>
      <c r="B22" s="121"/>
      <c r="C22" s="121"/>
      <c r="D22" s="122"/>
    </row>
    <row r="23" spans="1:4" ht="15.75" thickTop="1" x14ac:dyDescent="0.25">
      <c r="A23" s="11">
        <v>11</v>
      </c>
      <c r="B23" s="45" t="s">
        <v>28</v>
      </c>
      <c r="C23" s="80"/>
      <c r="D23" s="80"/>
    </row>
    <row r="24" spans="1:4" x14ac:dyDescent="0.25">
      <c r="A24" s="78">
        <v>12</v>
      </c>
      <c r="B24" s="9" t="s">
        <v>30</v>
      </c>
      <c r="C24" s="82"/>
      <c r="D24" s="82"/>
    </row>
    <row r="25" spans="1:4" x14ac:dyDescent="0.25">
      <c r="A25" s="78">
        <v>13</v>
      </c>
      <c r="B25" s="9" t="s">
        <v>51</v>
      </c>
      <c r="C25" s="82"/>
      <c r="D25" s="82"/>
    </row>
    <row r="26" spans="1:4" x14ac:dyDescent="0.25">
      <c r="A26" s="78">
        <v>14</v>
      </c>
      <c r="B26" s="9" t="s">
        <v>52</v>
      </c>
      <c r="C26" s="82"/>
      <c r="D26" s="82"/>
    </row>
    <row r="27" spans="1:4" x14ac:dyDescent="0.25">
      <c r="A27" s="127">
        <v>15</v>
      </c>
      <c r="B27" s="44" t="s">
        <v>65</v>
      </c>
      <c r="C27" s="128"/>
      <c r="D27" s="131"/>
    </row>
    <row r="28" spans="1:4" ht="25.5" x14ac:dyDescent="0.25">
      <c r="A28" s="127"/>
      <c r="B28" s="11" t="s">
        <v>170</v>
      </c>
      <c r="C28" s="129"/>
      <c r="D28" s="131"/>
    </row>
    <row r="29" spans="1:4" x14ac:dyDescent="0.25">
      <c r="A29" s="46"/>
      <c r="B29" s="7" t="s">
        <v>23</v>
      </c>
      <c r="C29" s="55"/>
      <c r="D29" s="8"/>
    </row>
    <row r="30" spans="1:4" x14ac:dyDescent="0.25">
      <c r="A30" s="78">
        <v>16</v>
      </c>
      <c r="B30" s="9" t="s">
        <v>12</v>
      </c>
      <c r="C30" s="82"/>
      <c r="D30" s="82"/>
    </row>
    <row r="31" spans="1:4" x14ac:dyDescent="0.25">
      <c r="A31" s="78">
        <v>17</v>
      </c>
      <c r="B31" s="9" t="s">
        <v>13</v>
      </c>
      <c r="C31" s="82"/>
      <c r="D31" s="82"/>
    </row>
    <row r="32" spans="1:4" ht="15.75" thickBot="1" x14ac:dyDescent="0.3">
      <c r="A32" s="78">
        <v>18</v>
      </c>
      <c r="B32" s="9" t="s">
        <v>148</v>
      </c>
      <c r="C32" s="82"/>
      <c r="D32" s="82"/>
    </row>
    <row r="33" spans="1:4" ht="33" customHeight="1" thickTop="1" thickBot="1" x14ac:dyDescent="0.3">
      <c r="A33" s="120" t="s">
        <v>26</v>
      </c>
      <c r="B33" s="121"/>
      <c r="C33" s="121"/>
      <c r="D33" s="122"/>
    </row>
    <row r="34" spans="1:4" ht="15.75" thickTop="1" x14ac:dyDescent="0.25">
      <c r="A34" s="86">
        <v>19</v>
      </c>
      <c r="B34" s="13" t="s">
        <v>28</v>
      </c>
      <c r="C34" s="88"/>
      <c r="D34" s="88"/>
    </row>
    <row r="35" spans="1:4" x14ac:dyDescent="0.25">
      <c r="A35" s="4">
        <v>20</v>
      </c>
      <c r="B35" s="5" t="s">
        <v>105</v>
      </c>
      <c r="C35" s="47"/>
      <c r="D35" s="47"/>
    </row>
    <row r="36" spans="1:4" x14ac:dyDescent="0.25">
      <c r="A36" s="173">
        <v>21</v>
      </c>
      <c r="B36" s="44" t="s">
        <v>65</v>
      </c>
      <c r="C36" s="160"/>
      <c r="D36" s="160"/>
    </row>
    <row r="37" spans="1:4" ht="25.5" x14ac:dyDescent="0.25">
      <c r="A37" s="174"/>
      <c r="B37" s="11" t="s">
        <v>170</v>
      </c>
      <c r="C37" s="161"/>
      <c r="D37" s="161"/>
    </row>
    <row r="38" spans="1:4" x14ac:dyDescent="0.25">
      <c r="A38" s="4"/>
      <c r="B38" s="7" t="s">
        <v>23</v>
      </c>
      <c r="C38" s="8"/>
      <c r="D38" s="8"/>
    </row>
    <row r="39" spans="1:4" x14ac:dyDescent="0.25">
      <c r="A39" s="4">
        <v>22</v>
      </c>
      <c r="B39" s="5" t="s">
        <v>12</v>
      </c>
      <c r="C39" s="47"/>
      <c r="D39" s="47"/>
    </row>
    <row r="40" spans="1:4" x14ac:dyDescent="0.25">
      <c r="A40" s="4">
        <v>23</v>
      </c>
      <c r="B40" s="5" t="s">
        <v>13</v>
      </c>
      <c r="C40" s="47"/>
      <c r="D40" s="47"/>
    </row>
    <row r="41" spans="1:4" ht="15.75" thickBot="1" x14ac:dyDescent="0.3">
      <c r="A41" s="4">
        <v>24</v>
      </c>
      <c r="B41" s="5" t="s">
        <v>148</v>
      </c>
      <c r="C41" s="47"/>
      <c r="D41" s="47"/>
    </row>
    <row r="42" spans="1:4" ht="16.5" customHeight="1" thickTop="1" thickBot="1" x14ac:dyDescent="0.3">
      <c r="A42" s="120" t="s">
        <v>70</v>
      </c>
      <c r="B42" s="121"/>
      <c r="C42" s="121"/>
      <c r="D42" s="122"/>
    </row>
    <row r="43" spans="1:4" ht="15.75" thickTop="1" x14ac:dyDescent="0.25">
      <c r="A43" s="86">
        <v>25</v>
      </c>
      <c r="B43" s="13" t="s">
        <v>171</v>
      </c>
      <c r="C43" s="89">
        <f>SUM(C10,C24,C35)</f>
        <v>0</v>
      </c>
      <c r="D43" s="89">
        <f>SUM(D10,D24,D35)</f>
        <v>0</v>
      </c>
    </row>
    <row r="44" spans="1:4" x14ac:dyDescent="0.25">
      <c r="A44" s="4">
        <v>26</v>
      </c>
      <c r="B44" s="5" t="s">
        <v>172</v>
      </c>
      <c r="C44" s="6">
        <f>SUM(C12,C13,C24)</f>
        <v>0</v>
      </c>
      <c r="D44" s="6">
        <f>SUM(D12,D13,D24)</f>
        <v>0</v>
      </c>
    </row>
    <row r="45" spans="1:4" ht="15.75" customHeight="1" thickBot="1" x14ac:dyDescent="0.3">
      <c r="A45" s="41">
        <v>27</v>
      </c>
      <c r="B45" s="42" t="s">
        <v>173</v>
      </c>
      <c r="C45" s="43">
        <f>SUM(C14,C27,C36)</f>
        <v>0</v>
      </c>
      <c r="D45" s="43">
        <f>SUM(D14,D27,D36)</f>
        <v>0</v>
      </c>
    </row>
    <row r="46" spans="1:4" ht="16.5" customHeight="1" thickTop="1" thickBot="1" x14ac:dyDescent="0.3">
      <c r="A46" s="120" t="s">
        <v>66</v>
      </c>
      <c r="B46" s="121"/>
      <c r="C46" s="121"/>
      <c r="D46" s="122"/>
    </row>
    <row r="47" spans="1:4" ht="15.75" thickTop="1" x14ac:dyDescent="0.25">
      <c r="A47" s="86">
        <v>28</v>
      </c>
      <c r="B47" s="13" t="s">
        <v>33</v>
      </c>
      <c r="C47" s="88"/>
      <c r="D47" s="88"/>
    </row>
    <row r="48" spans="1:4" x14ac:dyDescent="0.25">
      <c r="A48" s="4">
        <v>29</v>
      </c>
      <c r="B48" s="5" t="s">
        <v>34</v>
      </c>
      <c r="C48" s="47"/>
      <c r="D48" s="47"/>
    </row>
    <row r="49" spans="1:4" x14ac:dyDescent="0.25">
      <c r="A49" s="4">
        <v>30</v>
      </c>
      <c r="B49" s="5" t="s">
        <v>35</v>
      </c>
      <c r="C49" s="47"/>
      <c r="D49" s="47"/>
    </row>
    <row r="50" spans="1:4" x14ac:dyDescent="0.25">
      <c r="A50" s="4">
        <v>31</v>
      </c>
      <c r="B50" s="5" t="s">
        <v>36</v>
      </c>
      <c r="C50" s="47"/>
      <c r="D50" s="47"/>
    </row>
    <row r="51" spans="1:4" ht="15.75" thickBot="1" x14ac:dyDescent="0.3">
      <c r="A51" s="85">
        <v>32</v>
      </c>
      <c r="B51" s="84" t="s">
        <v>67</v>
      </c>
      <c r="C51" s="87"/>
      <c r="D51" s="87"/>
    </row>
    <row r="52" spans="1:4" ht="16.5" customHeight="1" thickTop="1" thickBot="1" x14ac:dyDescent="0.3">
      <c r="A52" s="120" t="s">
        <v>68</v>
      </c>
      <c r="B52" s="121"/>
      <c r="C52" s="121"/>
      <c r="D52" s="122"/>
    </row>
    <row r="53" spans="1:4" ht="15.75" thickTop="1" x14ac:dyDescent="0.25">
      <c r="A53" s="86">
        <v>33</v>
      </c>
      <c r="B53" s="13" t="s">
        <v>37</v>
      </c>
      <c r="C53" s="88"/>
      <c r="D53" s="88"/>
    </row>
    <row r="54" spans="1:4" ht="16.5" customHeight="1" x14ac:dyDescent="0.25">
      <c r="A54" s="4">
        <v>34</v>
      </c>
      <c r="B54" s="5" t="s">
        <v>69</v>
      </c>
      <c r="C54" s="47"/>
      <c r="D54" s="47"/>
    </row>
    <row r="55" spans="1:4" x14ac:dyDescent="0.25">
      <c r="A55" s="4">
        <v>35</v>
      </c>
      <c r="B55" s="5" t="s">
        <v>38</v>
      </c>
      <c r="C55" s="47"/>
      <c r="D55" s="47"/>
    </row>
  </sheetData>
  <sheetProtection algorithmName="SHA-512" hashValue="11qHPFxORMhUjrQk9ihJn/Kr15FRPlKKbD1Wp13BbwjS17mLlt94pNjHiYW2X1ybphQ937NE2wUf8ZIgVJ12wg==" saltValue="+muo+TQKYZPcz3ip0CYn9Q==" spinCount="100000" sheet="1" objects="1" scenarios="1" selectLockedCells="1"/>
  <mergeCells count="23">
    <mergeCell ref="C36:C37"/>
    <mergeCell ref="D36:D37"/>
    <mergeCell ref="A5:D5"/>
    <mergeCell ref="A6:D6"/>
    <mergeCell ref="A1:D1"/>
    <mergeCell ref="A2:D2"/>
    <mergeCell ref="A3:D3"/>
    <mergeCell ref="A46:D46"/>
    <mergeCell ref="A52:D52"/>
    <mergeCell ref="C27:C28"/>
    <mergeCell ref="A8:D8"/>
    <mergeCell ref="A14:A15"/>
    <mergeCell ref="D14:D15"/>
    <mergeCell ref="A16:A17"/>
    <mergeCell ref="D16:D17"/>
    <mergeCell ref="A22:D22"/>
    <mergeCell ref="C16:C17"/>
    <mergeCell ref="C14:C15"/>
    <mergeCell ref="A27:A28"/>
    <mergeCell ref="D27:D28"/>
    <mergeCell ref="A33:D33"/>
    <mergeCell ref="A42:D42"/>
    <mergeCell ref="A36:A37"/>
  </mergeCells>
  <printOptions horizontalCentered="1"/>
  <pageMargins left="0.25" right="0.25" top="0.3" bottom="0.2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view="pageLayout" zoomScaleNormal="100" workbookViewId="0">
      <selection activeCell="B13" sqref="B13"/>
    </sheetView>
  </sheetViews>
  <sheetFormatPr defaultRowHeight="15" x14ac:dyDescent="0.25"/>
  <cols>
    <col min="1" max="1" width="54.28515625" customWidth="1"/>
    <col min="2" max="3" width="20.5703125" customWidth="1"/>
  </cols>
  <sheetData>
    <row r="1" spans="1:3" ht="16.5" thickBot="1" x14ac:dyDescent="0.3">
      <c r="A1" s="185" t="s">
        <v>91</v>
      </c>
      <c r="B1" s="186"/>
      <c r="C1" s="187"/>
    </row>
    <row r="2" spans="1:3" ht="30" x14ac:dyDescent="0.25">
      <c r="A2" s="57"/>
      <c r="B2" s="58" t="s">
        <v>90</v>
      </c>
      <c r="C2" s="58" t="s">
        <v>78</v>
      </c>
    </row>
    <row r="3" spans="1:3" x14ac:dyDescent="0.25">
      <c r="A3" s="59" t="s">
        <v>80</v>
      </c>
      <c r="B3" s="60">
        <f>'Homeless Count'!F92</f>
        <v>0</v>
      </c>
      <c r="C3" s="61">
        <v>1</v>
      </c>
    </row>
    <row r="4" spans="1:3" x14ac:dyDescent="0.25">
      <c r="A4" s="62" t="s">
        <v>81</v>
      </c>
      <c r="B4" s="60">
        <f>'Homeless Count'!C92</f>
        <v>0</v>
      </c>
      <c r="C4" s="61" t="e">
        <f>B4/$B$3</f>
        <v>#DIV/0!</v>
      </c>
    </row>
    <row r="5" spans="1:3" x14ac:dyDescent="0.25">
      <c r="A5" s="62" t="s">
        <v>82</v>
      </c>
      <c r="B5" s="60">
        <f>'Homeless Count'!D92</f>
        <v>0</v>
      </c>
      <c r="C5" s="61" t="e">
        <f t="shared" ref="C5:C6" si="0">B5/$B$3</f>
        <v>#DIV/0!</v>
      </c>
    </row>
    <row r="6" spans="1:3" x14ac:dyDescent="0.25">
      <c r="A6" s="62" t="s">
        <v>79</v>
      </c>
      <c r="B6" s="60">
        <f>'Homeless Count'!E92</f>
        <v>0</v>
      </c>
      <c r="C6" s="61" t="e">
        <f t="shared" si="0"/>
        <v>#DIV/0!</v>
      </c>
    </row>
    <row r="7" spans="1:3" x14ac:dyDescent="0.25">
      <c r="A7" s="63" t="s">
        <v>102</v>
      </c>
      <c r="B7" s="64"/>
      <c r="C7" s="65"/>
    </row>
    <row r="8" spans="1:3" x14ac:dyDescent="0.25">
      <c r="A8" s="59" t="s">
        <v>83</v>
      </c>
      <c r="B8" s="60">
        <f>SUM('Homeless Count'!F24,'Homeless Count'!F25)</f>
        <v>0</v>
      </c>
      <c r="C8" s="61" t="e">
        <f t="shared" ref="C8:C11" si="1">B8/$B$3</f>
        <v>#DIV/0!</v>
      </c>
    </row>
    <row r="9" spans="1:3" x14ac:dyDescent="0.25">
      <c r="A9" s="59" t="s">
        <v>122</v>
      </c>
      <c r="B9" s="60">
        <f>'Homeless Count'!F23</f>
        <v>0</v>
      </c>
      <c r="C9" s="61" t="e">
        <f t="shared" si="1"/>
        <v>#DIV/0!</v>
      </c>
    </row>
    <row r="10" spans="1:3" x14ac:dyDescent="0.25">
      <c r="A10" s="59" t="s">
        <v>96</v>
      </c>
      <c r="B10" s="60">
        <f>'Homeless Count'!F52</f>
        <v>0</v>
      </c>
      <c r="C10" s="61" t="e">
        <f>B10/$B$3</f>
        <v>#DIV/0!</v>
      </c>
    </row>
    <row r="11" spans="1:3" x14ac:dyDescent="0.25">
      <c r="A11" s="59" t="s">
        <v>101</v>
      </c>
      <c r="B11" s="60">
        <f>'Homeless Count'!F72</f>
        <v>0</v>
      </c>
      <c r="C11" s="61" t="e">
        <f t="shared" si="1"/>
        <v>#DIV/0!</v>
      </c>
    </row>
    <row r="12" spans="1:3" x14ac:dyDescent="0.25">
      <c r="A12" s="63" t="s">
        <v>100</v>
      </c>
      <c r="B12" s="64"/>
      <c r="C12" s="65"/>
    </row>
    <row r="13" spans="1:3" x14ac:dyDescent="0.25">
      <c r="A13" s="59" t="s">
        <v>84</v>
      </c>
      <c r="B13" s="60">
        <f>SUM(Youth!F6,Youth!F25)</f>
        <v>0</v>
      </c>
      <c r="C13" s="61" t="e">
        <f t="shared" ref="C13:C15" si="2">B13/$B$3</f>
        <v>#DIV/0!</v>
      </c>
    </row>
    <row r="14" spans="1:3" x14ac:dyDescent="0.25">
      <c r="A14" s="62" t="s">
        <v>85</v>
      </c>
      <c r="B14" s="60">
        <f>Youth!F25</f>
        <v>0</v>
      </c>
      <c r="C14" s="61" t="e">
        <f t="shared" si="2"/>
        <v>#DIV/0!</v>
      </c>
    </row>
    <row r="15" spans="1:3" x14ac:dyDescent="0.25">
      <c r="A15" s="62" t="s">
        <v>95</v>
      </c>
      <c r="B15" s="60">
        <f>Youth!F6</f>
        <v>0</v>
      </c>
      <c r="C15" s="61" t="e">
        <f t="shared" si="2"/>
        <v>#DIV/0!</v>
      </c>
    </row>
    <row r="16" spans="1:3" x14ac:dyDescent="0.25">
      <c r="A16" s="63" t="s">
        <v>97</v>
      </c>
      <c r="B16" s="64"/>
      <c r="C16" s="65"/>
    </row>
    <row r="17" spans="1:3" x14ac:dyDescent="0.25">
      <c r="A17" s="59" t="s">
        <v>86</v>
      </c>
      <c r="B17" s="60">
        <f>SUM(Veterans!F6,Veterans!F27)</f>
        <v>0</v>
      </c>
      <c r="C17" s="61" t="e">
        <f t="shared" ref="C17:C18" si="3">B17/$B$3</f>
        <v>#DIV/0!</v>
      </c>
    </row>
    <row r="18" spans="1:3" x14ac:dyDescent="0.25">
      <c r="A18" s="59" t="s">
        <v>76</v>
      </c>
      <c r="B18" s="60">
        <f>SUM(Veterans!F7,Veterans!F28)</f>
        <v>0</v>
      </c>
      <c r="C18" s="61" t="e">
        <f t="shared" si="3"/>
        <v>#DIV/0!</v>
      </c>
    </row>
    <row r="19" spans="1:3" x14ac:dyDescent="0.25">
      <c r="A19" s="62" t="s">
        <v>77</v>
      </c>
      <c r="B19" s="60">
        <f>Veterans!F7</f>
        <v>0</v>
      </c>
      <c r="C19" s="61" t="e">
        <f>B19/$B$3</f>
        <v>#DIV/0!</v>
      </c>
    </row>
    <row r="20" spans="1:3" x14ac:dyDescent="0.25">
      <c r="A20" s="62" t="s">
        <v>132</v>
      </c>
      <c r="B20" s="60">
        <f>Veterans!F28</f>
        <v>0</v>
      </c>
      <c r="C20" s="61" t="e">
        <f>B20/$B$3</f>
        <v>#DIV/0!</v>
      </c>
    </row>
    <row r="21" spans="1:3" x14ac:dyDescent="0.25">
      <c r="A21" s="63" t="s">
        <v>98</v>
      </c>
      <c r="B21" s="64"/>
      <c r="C21" s="65"/>
    </row>
    <row r="22" spans="1:3" x14ac:dyDescent="0.25">
      <c r="A22" s="59" t="s">
        <v>87</v>
      </c>
      <c r="B22" s="60">
        <f>'Homeless Count'!F94</f>
        <v>0</v>
      </c>
      <c r="C22" s="61" t="e">
        <f t="shared" ref="C22:C25" si="4">B22/$B$3</f>
        <v>#DIV/0!</v>
      </c>
    </row>
    <row r="23" spans="1:3" x14ac:dyDescent="0.25">
      <c r="A23" s="62" t="s">
        <v>88</v>
      </c>
      <c r="B23" s="60">
        <f>'Homeless Count'!F26</f>
        <v>0</v>
      </c>
      <c r="C23" s="61" t="e">
        <f>B23/$B$3</f>
        <v>#DIV/0!</v>
      </c>
    </row>
    <row r="24" spans="1:3" x14ac:dyDescent="0.25">
      <c r="A24" s="62" t="s">
        <v>133</v>
      </c>
      <c r="B24" s="60">
        <f>'Homeless Count'!F55</f>
        <v>0</v>
      </c>
      <c r="C24" s="61" t="e">
        <f t="shared" si="4"/>
        <v>#DIV/0!</v>
      </c>
    </row>
    <row r="25" spans="1:3" x14ac:dyDescent="0.25">
      <c r="A25" s="119" t="s">
        <v>174</v>
      </c>
      <c r="B25" s="60">
        <f>SUM('Homeless Count'!F73,'Homeless Count'!F74)</f>
        <v>0</v>
      </c>
      <c r="C25" s="61" t="e">
        <f t="shared" si="4"/>
        <v>#DIV/0!</v>
      </c>
    </row>
    <row r="26" spans="1:3" x14ac:dyDescent="0.25">
      <c r="A26" s="63" t="s">
        <v>99</v>
      </c>
      <c r="B26" s="64"/>
      <c r="C26" s="65"/>
    </row>
    <row r="27" spans="1:3" x14ac:dyDescent="0.25">
      <c r="A27" s="59" t="s">
        <v>93</v>
      </c>
      <c r="B27" s="60">
        <f>Subpopulations!F4</f>
        <v>0</v>
      </c>
      <c r="C27" s="61" t="e">
        <f t="shared" ref="C27:C30" si="5">B27/$B$3</f>
        <v>#DIV/0!</v>
      </c>
    </row>
    <row r="28" spans="1:3" x14ac:dyDescent="0.25">
      <c r="A28" s="59" t="s">
        <v>92</v>
      </c>
      <c r="B28" s="60">
        <f>Subpopulations!F5</f>
        <v>0</v>
      </c>
      <c r="C28" s="61" t="e">
        <f t="shared" si="5"/>
        <v>#DIV/0!</v>
      </c>
    </row>
    <row r="29" spans="1:3" x14ac:dyDescent="0.25">
      <c r="A29" s="59" t="s">
        <v>94</v>
      </c>
      <c r="B29" s="60">
        <f>Subpopulations!F6</f>
        <v>0</v>
      </c>
      <c r="C29" s="61" t="e">
        <f t="shared" si="5"/>
        <v>#DIV/0!</v>
      </c>
    </row>
    <row r="30" spans="1:3" x14ac:dyDescent="0.25">
      <c r="A30" s="59" t="s">
        <v>89</v>
      </c>
      <c r="B30" s="60">
        <f>Subpopulations!F7</f>
        <v>0</v>
      </c>
      <c r="C30" s="61" t="e">
        <f t="shared" si="5"/>
        <v>#DIV/0!</v>
      </c>
    </row>
  </sheetData>
  <sheetProtection algorithmName="SHA-512" hashValue="e6wDajMv5A3zbuUTOM2mtxodWi+gfsy4kM9ra2dm5vybJIfLoezn+RZB/A8bwd2iD5u1PoTwyp4OWOvnIL7gdw==" saltValue="FgFPl7ql7v1eUUvWOe/1VQ==" spinCount="100000" sheet="1" objects="1" scenarios="1" selectLockedCells="1"/>
  <mergeCells count="1">
    <mergeCell ref="A1:C1"/>
  </mergeCells>
  <printOptions horizontalCentered="1"/>
  <pageMargins left="0.25" right="0.25" top="0.3" bottom="0.2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view="pageLayout" zoomScaleNormal="100" workbookViewId="0">
      <selection activeCell="L98" sqref="L98"/>
    </sheetView>
  </sheetViews>
  <sheetFormatPr defaultRowHeight="15" x14ac:dyDescent="0.25"/>
  <sheetData>
    <row r="1" spans="1:11" ht="18.75" x14ac:dyDescent="0.3">
      <c r="A1" s="188" t="s">
        <v>175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</row>
    <row r="2" spans="1:1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x14ac:dyDescent="0.25">
      <c r="A3" s="191" t="s">
        <v>176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x14ac:dyDescent="0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x14ac:dyDescent="0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x14ac:dyDescent="0.2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x14ac:dyDescent="0.2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x14ac:dyDescent="0.2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 x14ac:dyDescent="0.2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1" x14ac:dyDescent="0.2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1:11" x14ac:dyDescent="0.2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 x14ac:dyDescent="0.2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1:11" x14ac:dyDescent="0.2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11" x14ac:dyDescent="0.2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 x14ac:dyDescent="0.2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1:11" x14ac:dyDescent="0.2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1" x14ac:dyDescent="0.25">
      <c r="A21" s="100" t="s">
        <v>177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1:11" x14ac:dyDescent="0.2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1" x14ac:dyDescent="0.2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1:11" x14ac:dyDescent="0.2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1:11" x14ac:dyDescent="0.2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1:11" x14ac:dyDescent="0.2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1:11" x14ac:dyDescent="0.2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1:11" x14ac:dyDescent="0.2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1:11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1:11" x14ac:dyDescent="0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1:11" x14ac:dyDescent="0.2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1:11" x14ac:dyDescent="0.2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1:11" x14ac:dyDescent="0.2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1:11" x14ac:dyDescent="0.2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1:11" x14ac:dyDescent="0.2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1:11" x14ac:dyDescent="0.25">
      <c r="A36" s="100" t="s">
        <v>178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1:11" x14ac:dyDescent="0.2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1:11" x14ac:dyDescent="0.2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1:11" x14ac:dyDescent="0.2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x14ac:dyDescent="0.2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1:11" x14ac:dyDescent="0.2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1:11" x14ac:dyDescent="0.2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1:11" x14ac:dyDescent="0.2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1:11" x14ac:dyDescent="0.2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1:11" x14ac:dyDescent="0.2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</row>
    <row r="46" spans="1:11" x14ac:dyDescent="0.2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1:11" x14ac:dyDescent="0.2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1:11" x14ac:dyDescent="0.2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1:11" x14ac:dyDescent="0.2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1:11" x14ac:dyDescent="0.2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1:11" x14ac:dyDescent="0.2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1:11" x14ac:dyDescent="0.2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11" x14ac:dyDescent="0.25">
      <c r="A53" s="100" t="s">
        <v>179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1:11" x14ac:dyDescent="0.2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1:11" x14ac:dyDescent="0.2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1:11" x14ac:dyDescent="0.2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1:11" x14ac:dyDescent="0.2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1:11" x14ac:dyDescent="0.2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1:11" x14ac:dyDescent="0.2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1:11" x14ac:dyDescent="0.2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1:11" x14ac:dyDescent="0.2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1:11" x14ac:dyDescent="0.2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1:11" x14ac:dyDescent="0.2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1:11" x14ac:dyDescent="0.2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1:11" x14ac:dyDescent="0.2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1:11" x14ac:dyDescent="0.2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1:11" x14ac:dyDescent="0.2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1:11" x14ac:dyDescent="0.2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</row>
    <row r="69" spans="1:11" x14ac:dyDescent="0.2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</row>
    <row r="70" spans="1:11" x14ac:dyDescent="0.2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1:11" x14ac:dyDescent="0.25">
      <c r="A71" s="100" t="s">
        <v>180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</row>
    <row r="72" spans="1:11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1:11" x14ac:dyDescent="0.2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1:11" x14ac:dyDescent="0.2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</row>
    <row r="75" spans="1:11" x14ac:dyDescent="0.2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</row>
    <row r="76" spans="1:11" x14ac:dyDescent="0.2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1:11" x14ac:dyDescent="0.2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1:11" x14ac:dyDescent="0.2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1:11" x14ac:dyDescent="0.2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</row>
    <row r="80" spans="1:11" x14ac:dyDescent="0.2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</row>
    <row r="81" spans="1:11" x14ac:dyDescent="0.2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1:11" x14ac:dyDescent="0.2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1:11" x14ac:dyDescent="0.2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1:11" x14ac:dyDescent="0.2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1:11" x14ac:dyDescent="0.2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1:11" x14ac:dyDescent="0.25">
      <c r="A86" s="100" t="s">
        <v>181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1:11" x14ac:dyDescent="0.2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1:11" x14ac:dyDescent="0.2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1:11" x14ac:dyDescent="0.2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1:11" x14ac:dyDescent="0.2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1:11" x14ac:dyDescent="0.2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1:11" x14ac:dyDescent="0.2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1:11" x14ac:dyDescent="0.2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1:11" x14ac:dyDescent="0.2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1:11" x14ac:dyDescent="0.2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</row>
    <row r="96" spans="1:11" x14ac:dyDescent="0.2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1:11" x14ac:dyDescent="0.2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1:11" x14ac:dyDescent="0.2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1:11" x14ac:dyDescent="0.2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1:11" x14ac:dyDescent="0.2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1:11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1:11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1:11" ht="18.75" x14ac:dyDescent="0.3">
      <c r="A103" s="192" t="s">
        <v>182</v>
      </c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</row>
    <row r="104" spans="1:11" ht="15" customHeight="1" x14ac:dyDescent="0.3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1:11" x14ac:dyDescent="0.25">
      <c r="A105" s="100" t="s">
        <v>134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1:11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1:11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</row>
    <row r="108" spans="1:11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1:11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1:11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</row>
    <row r="111" spans="1:11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</row>
    <row r="112" spans="1:11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</row>
    <row r="113" spans="1:11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</row>
    <row r="114" spans="1:11" x14ac:dyDescent="0.2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</row>
    <row r="115" spans="1:11" x14ac:dyDescent="0.2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</row>
    <row r="116" spans="1:11" x14ac:dyDescent="0.2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</row>
    <row r="117" spans="1:11" x14ac:dyDescent="0.2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</row>
    <row r="118" spans="1:11" x14ac:dyDescent="0.2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</row>
    <row r="119" spans="1:11" x14ac:dyDescent="0.2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</row>
    <row r="120" spans="1:11" x14ac:dyDescent="0.2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</row>
    <row r="121" spans="1:11" x14ac:dyDescent="0.25">
      <c r="A121" s="100" t="s">
        <v>135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</row>
    <row r="122" spans="1:11" x14ac:dyDescent="0.2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</row>
    <row r="123" spans="1:11" x14ac:dyDescent="0.2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</row>
    <row r="124" spans="1:11" x14ac:dyDescent="0.2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</row>
    <row r="125" spans="1:11" x14ac:dyDescent="0.2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</row>
    <row r="126" spans="1:11" x14ac:dyDescent="0.2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</row>
    <row r="127" spans="1:11" x14ac:dyDescent="0.2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</row>
    <row r="128" spans="1:11" x14ac:dyDescent="0.2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</row>
    <row r="129" spans="1:11" x14ac:dyDescent="0.2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</row>
    <row r="130" spans="1:11" x14ac:dyDescent="0.2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</row>
    <row r="131" spans="1:11" x14ac:dyDescent="0.2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</row>
    <row r="132" spans="1:11" x14ac:dyDescent="0.2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</row>
    <row r="133" spans="1:11" x14ac:dyDescent="0.2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</row>
    <row r="134" spans="1:11" x14ac:dyDescent="0.2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</row>
    <row r="135" spans="1:11" x14ac:dyDescent="0.2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</row>
    <row r="136" spans="1:11" x14ac:dyDescent="0.25">
      <c r="A136" s="102" t="s">
        <v>144</v>
      </c>
      <c r="B136" s="102"/>
      <c r="C136" s="102"/>
      <c r="D136" s="102"/>
      <c r="E136" s="102"/>
      <c r="F136" s="102"/>
      <c r="G136" s="102"/>
      <c r="H136" s="102"/>
      <c r="I136" s="102"/>
      <c r="J136" s="99"/>
      <c r="K136" s="99"/>
    </row>
    <row r="137" spans="1:11" x14ac:dyDescent="0.2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</row>
    <row r="138" spans="1:11" x14ac:dyDescent="0.25">
      <c r="A138" s="100" t="s">
        <v>141</v>
      </c>
      <c r="B138" s="99"/>
      <c r="C138" s="99"/>
      <c r="D138" s="99"/>
      <c r="E138" s="99"/>
      <c r="F138" s="99"/>
      <c r="G138" s="99"/>
      <c r="H138" s="99"/>
      <c r="I138" s="99"/>
      <c r="J138" s="99"/>
      <c r="K138" s="99"/>
    </row>
    <row r="139" spans="1:11" x14ac:dyDescent="0.2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</row>
    <row r="140" spans="1:11" x14ac:dyDescent="0.2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</row>
    <row r="141" spans="1:11" x14ac:dyDescent="0.2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</row>
    <row r="142" spans="1:11" x14ac:dyDescent="0.2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</row>
    <row r="143" spans="1:11" x14ac:dyDescent="0.2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</row>
    <row r="144" spans="1:11" x14ac:dyDescent="0.2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</row>
    <row r="145" spans="1:11" x14ac:dyDescent="0.2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</row>
    <row r="146" spans="1:11" x14ac:dyDescent="0.2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</row>
    <row r="147" spans="1:11" x14ac:dyDescent="0.2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</row>
    <row r="148" spans="1:11" x14ac:dyDescent="0.2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</row>
    <row r="149" spans="1:11" x14ac:dyDescent="0.2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</row>
    <row r="150" spans="1:11" x14ac:dyDescent="0.2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</row>
    <row r="151" spans="1:11" x14ac:dyDescent="0.2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</row>
    <row r="152" spans="1:11" x14ac:dyDescent="0.2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</row>
    <row r="153" spans="1:11" x14ac:dyDescent="0.25">
      <c r="A153" s="103" t="s">
        <v>143</v>
      </c>
      <c r="B153" s="102"/>
      <c r="C153" s="102"/>
      <c r="D153" s="102"/>
      <c r="E153" s="102"/>
      <c r="F153" s="102"/>
      <c r="G153" s="102"/>
      <c r="H153" s="102"/>
      <c r="I153" s="102"/>
      <c r="J153" s="99"/>
      <c r="K153" s="99"/>
    </row>
  </sheetData>
  <mergeCells count="3">
    <mergeCell ref="A1:K1"/>
    <mergeCell ref="A3:K3"/>
    <mergeCell ref="A103:K103"/>
  </mergeCells>
  <printOptions horizontalCentered="1"/>
  <pageMargins left="0.25" right="0.25" top="0.3" bottom="0.2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B3" sqref="B3"/>
    </sheetView>
  </sheetViews>
  <sheetFormatPr defaultRowHeight="15" x14ac:dyDescent="0.25"/>
  <cols>
    <col min="2" max="4" width="17.85546875" customWidth="1"/>
  </cols>
  <sheetData>
    <row r="1" spans="1:14" x14ac:dyDescent="0.25">
      <c r="A1" s="193" t="s">
        <v>136</v>
      </c>
      <c r="B1" s="193"/>
      <c r="C1" s="193"/>
      <c r="D1" s="193"/>
    </row>
    <row r="2" spans="1:14" ht="30" x14ac:dyDescent="0.25">
      <c r="A2" s="25"/>
      <c r="B2" s="70" t="s">
        <v>145</v>
      </c>
      <c r="C2" s="70" t="s">
        <v>48</v>
      </c>
      <c r="D2" s="69" t="s">
        <v>125</v>
      </c>
    </row>
    <row r="3" spans="1:14" x14ac:dyDescent="0.25">
      <c r="A3" s="25">
        <v>2006</v>
      </c>
      <c r="B3" s="104"/>
      <c r="C3" s="104"/>
      <c r="D3" s="104"/>
    </row>
    <row r="4" spans="1:14" x14ac:dyDescent="0.25">
      <c r="A4" s="25">
        <v>2007</v>
      </c>
      <c r="B4" s="104"/>
      <c r="C4" s="104"/>
      <c r="D4" s="104"/>
    </row>
    <row r="5" spans="1:14" x14ac:dyDescent="0.25">
      <c r="A5" s="25">
        <v>2008</v>
      </c>
      <c r="B5" s="104"/>
      <c r="C5" s="104"/>
      <c r="D5" s="104"/>
    </row>
    <row r="6" spans="1:14" x14ac:dyDescent="0.25">
      <c r="A6" s="25">
        <v>2009</v>
      </c>
      <c r="B6" s="104"/>
      <c r="C6" s="104"/>
      <c r="D6" s="104"/>
    </row>
    <row r="7" spans="1:14" x14ac:dyDescent="0.25">
      <c r="A7" s="25">
        <v>2010</v>
      </c>
      <c r="B7" s="104"/>
      <c r="C7" s="104"/>
      <c r="D7" s="104"/>
    </row>
    <row r="8" spans="1:14" x14ac:dyDescent="0.25">
      <c r="A8" s="25">
        <v>2011</v>
      </c>
      <c r="B8" s="104"/>
      <c r="C8" s="104"/>
      <c r="D8" s="104"/>
    </row>
    <row r="9" spans="1:14" x14ac:dyDescent="0.25">
      <c r="A9" s="25">
        <v>2012</v>
      </c>
      <c r="B9" s="104"/>
      <c r="C9" s="104"/>
      <c r="D9" s="104"/>
    </row>
    <row r="10" spans="1:14" x14ac:dyDescent="0.25">
      <c r="A10" s="25">
        <v>2013</v>
      </c>
      <c r="B10" s="104"/>
      <c r="C10" s="104"/>
      <c r="D10" s="104"/>
    </row>
    <row r="11" spans="1:14" x14ac:dyDescent="0.25">
      <c r="A11" s="25">
        <v>2014</v>
      </c>
      <c r="B11" s="104"/>
      <c r="C11" s="104"/>
      <c r="D11" s="104"/>
    </row>
    <row r="12" spans="1:14" x14ac:dyDescent="0.25">
      <c r="A12" s="68">
        <v>2015</v>
      </c>
      <c r="B12" s="104"/>
      <c r="C12" s="104"/>
      <c r="D12" s="104"/>
    </row>
    <row r="13" spans="1:14" x14ac:dyDescent="0.25">
      <c r="A13" s="25">
        <v>2016</v>
      </c>
      <c r="B13" s="69">
        <f>SUM('Homeless Count'!C92,'Homeless Count'!D92)</f>
        <v>0</v>
      </c>
      <c r="C13" s="69">
        <f>'Homeless Count'!E92</f>
        <v>0</v>
      </c>
      <c r="D13" s="69">
        <f>'Homeless Count'!F92</f>
        <v>0</v>
      </c>
    </row>
    <row r="14" spans="1:14" x14ac:dyDescent="0.25">
      <c r="A14" s="73"/>
      <c r="B14" s="74"/>
      <c r="C14" s="74"/>
      <c r="D14" s="74"/>
    </row>
    <row r="15" spans="1:14" x14ac:dyDescent="0.25">
      <c r="A15" s="193" t="s">
        <v>137</v>
      </c>
      <c r="B15" s="193"/>
      <c r="C15" s="193"/>
      <c r="D15" s="193"/>
    </row>
    <row r="16" spans="1:14" ht="45" x14ac:dyDescent="0.25">
      <c r="A16" s="25"/>
      <c r="B16" s="70" t="s">
        <v>138</v>
      </c>
      <c r="C16" s="70" t="s">
        <v>110</v>
      </c>
      <c r="D16" s="70" t="s">
        <v>139</v>
      </c>
      <c r="E16" s="194" t="s">
        <v>140</v>
      </c>
      <c r="F16" s="195"/>
      <c r="G16" s="195"/>
      <c r="H16" s="195"/>
      <c r="I16" s="195"/>
      <c r="J16" s="195"/>
      <c r="K16" s="195"/>
      <c r="L16" s="195"/>
      <c r="M16" s="195"/>
      <c r="N16" s="195"/>
    </row>
    <row r="17" spans="1:13" x14ac:dyDescent="0.25">
      <c r="A17" s="25">
        <v>2006</v>
      </c>
      <c r="B17" s="104"/>
      <c r="C17" s="104"/>
      <c r="D17" s="75"/>
    </row>
    <row r="18" spans="1:13" x14ac:dyDescent="0.25">
      <c r="A18" s="25">
        <v>2007</v>
      </c>
      <c r="B18" s="104"/>
      <c r="C18" s="104"/>
      <c r="D18" s="75"/>
    </row>
    <row r="19" spans="1:13" x14ac:dyDescent="0.25">
      <c r="A19" s="25">
        <v>2008</v>
      </c>
      <c r="B19" s="104"/>
      <c r="C19" s="104"/>
      <c r="D19" s="75"/>
    </row>
    <row r="20" spans="1:13" x14ac:dyDescent="0.25">
      <c r="A20" s="25">
        <v>2009</v>
      </c>
      <c r="B20" s="104"/>
      <c r="C20" s="104"/>
      <c r="D20" s="75"/>
    </row>
    <row r="21" spans="1:13" x14ac:dyDescent="0.25">
      <c r="A21" s="25">
        <v>2010</v>
      </c>
      <c r="B21" s="104"/>
      <c r="C21" s="104"/>
      <c r="D21" s="75"/>
    </row>
    <row r="22" spans="1:13" x14ac:dyDescent="0.25">
      <c r="A22" s="25">
        <v>2011</v>
      </c>
      <c r="B22" s="104"/>
      <c r="C22" s="104"/>
      <c r="D22" s="75"/>
    </row>
    <row r="23" spans="1:13" x14ac:dyDescent="0.25">
      <c r="A23" s="25">
        <v>2012</v>
      </c>
      <c r="B23" s="104"/>
      <c r="C23" s="104"/>
      <c r="D23" s="104"/>
    </row>
    <row r="24" spans="1:13" x14ac:dyDescent="0.25">
      <c r="A24" s="25">
        <v>2013</v>
      </c>
      <c r="B24" s="104"/>
      <c r="C24" s="104"/>
      <c r="D24" s="104"/>
    </row>
    <row r="25" spans="1:13" x14ac:dyDescent="0.25">
      <c r="A25" s="25">
        <v>2014</v>
      </c>
      <c r="B25" s="104"/>
      <c r="C25" s="104"/>
      <c r="D25" s="104"/>
    </row>
    <row r="26" spans="1:13" x14ac:dyDescent="0.25">
      <c r="A26" s="68">
        <v>2015</v>
      </c>
      <c r="B26" s="104"/>
      <c r="C26" s="104"/>
      <c r="D26" s="104"/>
    </row>
    <row r="27" spans="1:13" x14ac:dyDescent="0.25">
      <c r="A27" s="25">
        <v>2016</v>
      </c>
      <c r="B27" s="69">
        <f>'Homeless Count'!F22</f>
        <v>0</v>
      </c>
      <c r="C27" s="69">
        <f>'Homeless Count'!F52</f>
        <v>0</v>
      </c>
      <c r="D27" s="69">
        <f>'Homeless Count'!F72</f>
        <v>0</v>
      </c>
    </row>
    <row r="28" spans="1:13" x14ac:dyDescent="0.25">
      <c r="A28" s="73"/>
      <c r="B28" s="74"/>
      <c r="C28" s="74"/>
      <c r="D28" s="74"/>
    </row>
    <row r="29" spans="1:13" x14ac:dyDescent="0.25">
      <c r="A29" s="193" t="s">
        <v>142</v>
      </c>
      <c r="B29" s="193"/>
      <c r="C29" s="193"/>
      <c r="D29" s="193"/>
    </row>
    <row r="30" spans="1:13" ht="30" x14ac:dyDescent="0.25">
      <c r="A30" s="25"/>
      <c r="B30" s="70" t="s">
        <v>123</v>
      </c>
      <c r="C30" s="70" t="s">
        <v>121</v>
      </c>
      <c r="D30" s="70" t="s">
        <v>67</v>
      </c>
      <c r="E30" s="71" t="s">
        <v>124</v>
      </c>
      <c r="F30" s="72"/>
      <c r="G30" s="72"/>
      <c r="H30" s="72"/>
      <c r="I30" s="72"/>
      <c r="J30" s="72"/>
      <c r="K30" s="72"/>
      <c r="L30" s="72"/>
      <c r="M30" s="72"/>
    </row>
    <row r="31" spans="1:13" x14ac:dyDescent="0.25">
      <c r="A31" s="25">
        <v>2006</v>
      </c>
      <c r="B31" s="104"/>
      <c r="C31" s="104"/>
      <c r="D31" s="104"/>
    </row>
    <row r="32" spans="1:13" x14ac:dyDescent="0.25">
      <c r="A32" s="25">
        <v>2007</v>
      </c>
      <c r="B32" s="104"/>
      <c r="C32" s="104"/>
      <c r="D32" s="104"/>
    </row>
    <row r="33" spans="1:4" x14ac:dyDescent="0.25">
      <c r="A33" s="25">
        <v>2008</v>
      </c>
      <c r="B33" s="104"/>
      <c r="C33" s="104"/>
      <c r="D33" s="104"/>
    </row>
    <row r="34" spans="1:4" x14ac:dyDescent="0.25">
      <c r="A34" s="25">
        <v>2009</v>
      </c>
      <c r="B34" s="104"/>
      <c r="C34" s="104"/>
      <c r="D34" s="104"/>
    </row>
    <row r="35" spans="1:4" x14ac:dyDescent="0.25">
      <c r="A35" s="25">
        <v>2010</v>
      </c>
      <c r="B35" s="104"/>
      <c r="C35" s="104"/>
      <c r="D35" s="104"/>
    </row>
    <row r="36" spans="1:4" x14ac:dyDescent="0.25">
      <c r="A36" s="25">
        <v>2011</v>
      </c>
      <c r="B36" s="104"/>
      <c r="C36" s="104"/>
      <c r="D36" s="104"/>
    </row>
    <row r="37" spans="1:4" x14ac:dyDescent="0.25">
      <c r="A37" s="25">
        <v>2012</v>
      </c>
      <c r="B37" s="104"/>
      <c r="C37" s="104"/>
      <c r="D37" s="104"/>
    </row>
    <row r="38" spans="1:4" x14ac:dyDescent="0.25">
      <c r="A38" s="25">
        <v>2013</v>
      </c>
      <c r="B38" s="104"/>
      <c r="C38" s="104"/>
      <c r="D38" s="104"/>
    </row>
    <row r="39" spans="1:4" x14ac:dyDescent="0.25">
      <c r="A39" s="25">
        <v>2014</v>
      </c>
      <c r="B39" s="104"/>
      <c r="C39" s="104"/>
      <c r="D39" s="104"/>
    </row>
    <row r="40" spans="1:4" x14ac:dyDescent="0.25">
      <c r="A40" s="68">
        <v>2015</v>
      </c>
      <c r="B40" s="104"/>
      <c r="C40" s="104"/>
      <c r="D40" s="104"/>
    </row>
    <row r="41" spans="1:4" x14ac:dyDescent="0.25">
      <c r="A41" s="25">
        <v>2016</v>
      </c>
      <c r="B41" s="69">
        <f>SUM('Homeless Count'!F22,'Homeless Count'!F72)</f>
        <v>0</v>
      </c>
      <c r="C41" s="69">
        <f>'Homeless Count'!F94</f>
        <v>0</v>
      </c>
      <c r="D41" s="69">
        <f>SUM(Veterans!F7,Veterans!F28)</f>
        <v>0</v>
      </c>
    </row>
  </sheetData>
  <sheetProtection algorithmName="SHA-512" hashValue="eXeazWLU4iR9vNOut6BvV7pwArYbuTLiUtSGvwOoScJ9IEXhDxFJos+tdvhAUAzlRwCKZJSa5FUGZMLspRqAUw==" saltValue="B8vBf03nyrN+mivcL8RfLw==" spinCount="100000" sheet="1" objects="1" scenarios="1" selectLockedCells="1"/>
  <mergeCells count="4">
    <mergeCell ref="A1:D1"/>
    <mergeCell ref="A29:D29"/>
    <mergeCell ref="A15:D15"/>
    <mergeCell ref="E16:N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I49" sqref="I49"/>
    </sheetView>
  </sheetViews>
  <sheetFormatPr defaultRowHeight="15" x14ac:dyDescent="0.25"/>
  <cols>
    <col min="1" max="1" width="19.5703125" customWidth="1"/>
    <col min="2" max="2" width="15.140625" customWidth="1"/>
    <col min="3" max="3" width="17" customWidth="1"/>
    <col min="4" max="4" width="12.5703125" customWidth="1"/>
    <col min="5" max="6" width="12.140625" customWidth="1"/>
    <col min="8" max="8" width="10.28515625" customWidth="1"/>
  </cols>
  <sheetData>
    <row r="1" spans="1:4" x14ac:dyDescent="0.25">
      <c r="A1" s="66" t="s">
        <v>176</v>
      </c>
    </row>
    <row r="2" spans="1:4" ht="30" x14ac:dyDescent="0.25">
      <c r="B2" s="1" t="s">
        <v>126</v>
      </c>
      <c r="C2" s="1" t="s">
        <v>8</v>
      </c>
      <c r="D2" s="1" t="s">
        <v>48</v>
      </c>
    </row>
    <row r="3" spans="1:4" x14ac:dyDescent="0.25">
      <c r="A3" s="1" t="s">
        <v>107</v>
      </c>
      <c r="B3">
        <f>'Homeless Count'!C92</f>
        <v>0</v>
      </c>
      <c r="C3">
        <f>'Homeless Count'!D92</f>
        <v>0</v>
      </c>
      <c r="D3">
        <f>'Homeless Count'!E92</f>
        <v>0</v>
      </c>
    </row>
    <row r="4" spans="1:4" ht="30" x14ac:dyDescent="0.25">
      <c r="A4" s="1" t="s">
        <v>108</v>
      </c>
      <c r="B4">
        <f>'Homeless Count'!C22</f>
        <v>0</v>
      </c>
      <c r="C4">
        <f>'Homeless Count'!D22</f>
        <v>0</v>
      </c>
      <c r="D4">
        <f>'Homeless Count'!E22</f>
        <v>0</v>
      </c>
    </row>
    <row r="5" spans="1:4" ht="30" x14ac:dyDescent="0.25">
      <c r="A5" s="1" t="s">
        <v>110</v>
      </c>
      <c r="B5">
        <f>'Homeless Count'!C52</f>
        <v>0</v>
      </c>
      <c r="C5">
        <f>'Homeless Count'!D52</f>
        <v>0</v>
      </c>
      <c r="D5">
        <f>'Homeless Count'!E52</f>
        <v>0</v>
      </c>
    </row>
    <row r="6" spans="1:4" ht="30" x14ac:dyDescent="0.25">
      <c r="A6" s="1" t="s">
        <v>109</v>
      </c>
      <c r="B6">
        <f>'Homeless Count'!C72</f>
        <v>0</v>
      </c>
      <c r="C6">
        <f>'Homeless Count'!D72</f>
        <v>0</v>
      </c>
      <c r="D6">
        <f>'Homeless Count'!E72</f>
        <v>0</v>
      </c>
    </row>
    <row r="8" spans="1:4" x14ac:dyDescent="0.25">
      <c r="A8" s="66" t="s">
        <v>177</v>
      </c>
    </row>
    <row r="9" spans="1:4" x14ac:dyDescent="0.25">
      <c r="B9" t="s">
        <v>111</v>
      </c>
    </row>
    <row r="10" spans="1:4" ht="30.75" customHeight="1" x14ac:dyDescent="0.25">
      <c r="A10" s="1" t="s">
        <v>108</v>
      </c>
      <c r="B10">
        <f>'Homeless Count'!F22</f>
        <v>0</v>
      </c>
    </row>
    <row r="11" spans="1:4" ht="30" x14ac:dyDescent="0.25">
      <c r="A11" s="1" t="s">
        <v>110</v>
      </c>
      <c r="B11">
        <f>'Homeless Count'!F52</f>
        <v>0</v>
      </c>
    </row>
    <row r="12" spans="1:4" ht="30" x14ac:dyDescent="0.25">
      <c r="A12" s="1" t="s">
        <v>109</v>
      </c>
      <c r="B12">
        <f>'Homeless Count'!F72</f>
        <v>0</v>
      </c>
    </row>
    <row r="13" spans="1:4" x14ac:dyDescent="0.25">
      <c r="A13" s="1"/>
      <c r="B13" t="s">
        <v>112</v>
      </c>
    </row>
    <row r="14" spans="1:4" x14ac:dyDescent="0.25">
      <c r="A14" s="1" t="s">
        <v>113</v>
      </c>
      <c r="B14">
        <f>SUM('Homeless Count'!F25,'Homeless Count'!F54)</f>
        <v>0</v>
      </c>
    </row>
    <row r="15" spans="1:4" x14ac:dyDescent="0.25">
      <c r="A15" s="1" t="s">
        <v>114</v>
      </c>
      <c r="B15">
        <f>SUM('Homeless Count'!F24,'Homeless Count'!F53)</f>
        <v>0</v>
      </c>
    </row>
    <row r="16" spans="1:4" x14ac:dyDescent="0.25">
      <c r="A16" s="1" t="s">
        <v>115</v>
      </c>
      <c r="B16">
        <f>SUM('Homeless Count'!F23,'Homeless Count'!F72)</f>
        <v>0</v>
      </c>
    </row>
    <row r="17" spans="1:11" x14ac:dyDescent="0.25">
      <c r="A17" s="1"/>
      <c r="B17" t="s">
        <v>23</v>
      </c>
    </row>
    <row r="18" spans="1:11" x14ac:dyDescent="0.25">
      <c r="A18" s="1" t="s">
        <v>12</v>
      </c>
      <c r="B18">
        <f>SUM('Homeless Count'!F30,'Homeless Count'!F57,'Homeless Count'!F77)</f>
        <v>0</v>
      </c>
    </row>
    <row r="19" spans="1:11" x14ac:dyDescent="0.25">
      <c r="A19" s="1" t="s">
        <v>13</v>
      </c>
      <c r="B19">
        <f>SUM('Homeless Count'!F31,'Homeless Count'!F58,'Homeless Count'!F78)</f>
        <v>0</v>
      </c>
    </row>
    <row r="20" spans="1:11" x14ac:dyDescent="0.25">
      <c r="A20" s="1" t="s">
        <v>148</v>
      </c>
      <c r="B20">
        <f>SUM('Homeless Count'!F32,'Homeless Count'!F59,'Homeless Count'!F79)</f>
        <v>0</v>
      </c>
    </row>
    <row r="22" spans="1:11" x14ac:dyDescent="0.25">
      <c r="A22" s="67" t="s">
        <v>178</v>
      </c>
    </row>
    <row r="23" spans="1:11" ht="45" x14ac:dyDescent="0.25">
      <c r="A23" s="1" t="s">
        <v>116</v>
      </c>
      <c r="B23" s="1" t="s">
        <v>127</v>
      </c>
      <c r="C23" s="1" t="s">
        <v>128</v>
      </c>
      <c r="D23" s="1" t="s">
        <v>117</v>
      </c>
      <c r="E23" s="1" t="s">
        <v>129</v>
      </c>
      <c r="F23" s="1" t="s">
        <v>130</v>
      </c>
      <c r="G23" s="1" t="s">
        <v>118</v>
      </c>
      <c r="H23" s="1" t="s">
        <v>131</v>
      </c>
      <c r="I23" s="1" t="s">
        <v>119</v>
      </c>
      <c r="J23" s="1" t="s">
        <v>120</v>
      </c>
      <c r="K23" s="1"/>
    </row>
    <row r="24" spans="1:11" x14ac:dyDescent="0.25">
      <c r="A24" s="76" t="e">
        <f>'Homeless Count'!F94/'Homeless Count'!F92</f>
        <v>#DIV/0!</v>
      </c>
      <c r="B24" s="77" t="e">
        <f>SUM('Homeless Count'!F26,'Homeless Count'!F74)/'Homeless Count'!F92</f>
        <v>#DIV/0!</v>
      </c>
      <c r="C24" s="77" t="e">
        <f>SUM('Homeless Count'!F55,'Homeless Count'!F73)/'Homeless Count'!F92</f>
        <v>#DIV/0!</v>
      </c>
      <c r="D24" s="77" t="e">
        <f>SUM(Veterans!F7,Veterans!F28)/'Homeless Count'!F92</f>
        <v>#DIV/0!</v>
      </c>
      <c r="E24" s="77" t="e">
        <f>Veterans!F7/'Homeless Count'!F92</f>
        <v>#DIV/0!</v>
      </c>
      <c r="F24" s="77" t="e">
        <f>Veterans!F28/'Homeless Count'!F92</f>
        <v>#DIV/0!</v>
      </c>
      <c r="G24" s="77" t="e">
        <f>Subpopulations!F4/'Homeless Count'!F92</f>
        <v>#DIV/0!</v>
      </c>
      <c r="H24" s="77" t="e">
        <f>Subpopulations!F5/'Homeless Count'!F92</f>
        <v>#DIV/0!</v>
      </c>
      <c r="I24" s="77" t="e">
        <f>Subpopulations!F6/'Homeless Count'!F92</f>
        <v>#DIV/0!</v>
      </c>
      <c r="J24" s="77" t="e">
        <f>Subpopulations!F7/'Homeless Count'!F92</f>
        <v>#DIV/0!</v>
      </c>
    </row>
    <row r="25" spans="1:11" x14ac:dyDescent="0.25">
      <c r="A25" s="1"/>
    </row>
    <row r="26" spans="1:11" x14ac:dyDescent="0.25">
      <c r="A26" s="66" t="s">
        <v>179</v>
      </c>
    </row>
    <row r="27" spans="1:11" ht="45" x14ac:dyDescent="0.25">
      <c r="B27" s="1" t="s">
        <v>71</v>
      </c>
      <c r="C27" s="1" t="s">
        <v>72</v>
      </c>
    </row>
    <row r="28" spans="1:11" x14ac:dyDescent="0.25">
      <c r="A28" t="s">
        <v>107</v>
      </c>
      <c r="B28">
        <f>'RRH &amp; PSH'!C43</f>
        <v>0</v>
      </c>
      <c r="C28">
        <f>'RRH &amp; PSH'!D43</f>
        <v>0</v>
      </c>
    </row>
    <row r="29" spans="1:11" ht="30" x14ac:dyDescent="0.25">
      <c r="A29" s="1" t="s">
        <v>108</v>
      </c>
      <c r="B29">
        <f>'RRH &amp; PSH'!C10</f>
        <v>0</v>
      </c>
      <c r="C29">
        <f>'RRH &amp; PSH'!FAMPPL</f>
        <v>0</v>
      </c>
    </row>
    <row r="30" spans="1:11" ht="30" x14ac:dyDescent="0.25">
      <c r="A30" s="1" t="s">
        <v>110</v>
      </c>
      <c r="B30">
        <f>'RRH &amp; PSH'!C24</f>
        <v>0</v>
      </c>
      <c r="C30">
        <f>'RRH &amp; PSH'!INDPPL</f>
        <v>0</v>
      </c>
    </row>
    <row r="31" spans="1:11" ht="30" x14ac:dyDescent="0.25">
      <c r="A31" s="1" t="s">
        <v>109</v>
      </c>
      <c r="B31">
        <f>'RRH &amp; PSH'!C35</f>
        <v>0</v>
      </c>
      <c r="C31">
        <f>'RRH &amp; PSH'!CHILDPPL</f>
        <v>0</v>
      </c>
    </row>
    <row r="33" spans="1:8" x14ac:dyDescent="0.25">
      <c r="A33" s="67" t="s">
        <v>180</v>
      </c>
    </row>
    <row r="34" spans="1:8" x14ac:dyDescent="0.25">
      <c r="B34" t="s">
        <v>111</v>
      </c>
    </row>
    <row r="35" spans="1:8" ht="30" x14ac:dyDescent="0.25">
      <c r="A35" s="1" t="s">
        <v>108</v>
      </c>
      <c r="B35">
        <f>SUM('RRH &amp; PSH'!C10,'RRH &amp; PSH'!FAMPPL)</f>
        <v>0</v>
      </c>
    </row>
    <row r="36" spans="1:8" ht="30" x14ac:dyDescent="0.25">
      <c r="A36" s="1" t="s">
        <v>110</v>
      </c>
      <c r="B36">
        <f>SUM('RRH &amp; PSH'!C24,'RRH &amp; PSH'!INDPPL)</f>
        <v>0</v>
      </c>
    </row>
    <row r="37" spans="1:8" ht="30" x14ac:dyDescent="0.25">
      <c r="A37" s="1" t="s">
        <v>109</v>
      </c>
      <c r="B37">
        <f>SUM('RRH &amp; PSH'!C35,'RRH &amp; PSH'!CHILDPPL)</f>
        <v>0</v>
      </c>
    </row>
    <row r="38" spans="1:8" x14ac:dyDescent="0.25">
      <c r="B38" t="s">
        <v>112</v>
      </c>
    </row>
    <row r="39" spans="1:8" x14ac:dyDescent="0.25">
      <c r="A39" s="1" t="s">
        <v>113</v>
      </c>
      <c r="B39">
        <f>SUM('RRH &amp; PSH'!C13,'RRH &amp; PSH'!D13,'RRH &amp; PSH'!C26,'RRH &amp; PSH'!D26)</f>
        <v>0</v>
      </c>
    </row>
    <row r="40" spans="1:8" x14ac:dyDescent="0.25">
      <c r="A40" s="1" t="s">
        <v>114</v>
      </c>
      <c r="B40">
        <f>SUM('RRH &amp; PSH'!C12,'RRH &amp; PSH'!D12,'RRH &amp; PSH'!C25,'RRH &amp; PSH'!D25)</f>
        <v>0</v>
      </c>
    </row>
    <row r="41" spans="1:8" x14ac:dyDescent="0.25">
      <c r="A41" s="1" t="s">
        <v>115</v>
      </c>
      <c r="B41">
        <f>SUM('RRH &amp; PSH'!C11,'RRH &amp; PSH'!D11,'RRH &amp; PSH'!C35,'RRH &amp; PSH'!CHILDPPL)</f>
        <v>0</v>
      </c>
    </row>
    <row r="42" spans="1:8" x14ac:dyDescent="0.25">
      <c r="B42" t="s">
        <v>23</v>
      </c>
    </row>
    <row r="43" spans="1:8" x14ac:dyDescent="0.25">
      <c r="A43" s="1" t="s">
        <v>12</v>
      </c>
      <c r="B43">
        <f>SUM('RRH &amp; PSH'!C19,'RRH &amp; PSH'!D19,'RRH &amp; PSH'!C30,'RRH &amp; PSH'!D30,'RRH &amp; PSH'!C39,'RRH &amp; PSH'!D39)</f>
        <v>0</v>
      </c>
    </row>
    <row r="44" spans="1:8" x14ac:dyDescent="0.25">
      <c r="A44" s="1" t="s">
        <v>13</v>
      </c>
      <c r="B44">
        <f>SUM('RRH &amp; PSH'!C20,'RRH &amp; PSH'!D20,'RRH &amp; PSH'!C31,'RRH &amp; PSH'!D31,'RRH &amp; PSH'!C40,'RRH &amp; PSH'!D40)</f>
        <v>0</v>
      </c>
    </row>
    <row r="45" spans="1:8" x14ac:dyDescent="0.25">
      <c r="A45" s="1" t="s">
        <v>148</v>
      </c>
      <c r="B45">
        <f>SUM('RRH &amp; PSH'!C21,'RRH &amp; PSH'!D21,'RRH &amp; PSH'!C32,'RRH &amp; PSH'!D32,'RRH &amp; PSH'!C41,'RRH &amp; PSH'!D41)</f>
        <v>0</v>
      </c>
    </row>
    <row r="47" spans="1:8" x14ac:dyDescent="0.25">
      <c r="A47" s="67" t="s">
        <v>181</v>
      </c>
    </row>
    <row r="48" spans="1:8" ht="45" x14ac:dyDescent="0.25">
      <c r="A48" s="1" t="s">
        <v>116</v>
      </c>
      <c r="B48" s="1" t="s">
        <v>127</v>
      </c>
      <c r="C48" s="1" t="s">
        <v>128</v>
      </c>
      <c r="D48" s="1" t="s">
        <v>67</v>
      </c>
      <c r="E48" s="1" t="s">
        <v>118</v>
      </c>
      <c r="F48" s="1" t="s">
        <v>131</v>
      </c>
      <c r="G48" s="1" t="s">
        <v>119</v>
      </c>
      <c r="H48" s="1" t="s">
        <v>120</v>
      </c>
    </row>
    <row r="49" spans="1:8" x14ac:dyDescent="0.25">
      <c r="A49" s="77" t="e">
        <f>SUM('RRH &amp; PSH'!C45,'RRH &amp; PSH'!D45)/SUM('RRH &amp; PSH'!C43,'RRH &amp; PSH'!D43)</f>
        <v>#DIV/0!</v>
      </c>
      <c r="B49" s="77" t="e">
        <f>SUM('RRH &amp; PSH'!C14:C15,'RRH &amp; PSH'!FAMCH,'RRH &amp; PSH'!C36:C37,'RRH &amp; PSH'!D36:D37)/SUM('RRH &amp; PSH'!C43,'RRH &amp; PSH'!D43)</f>
        <v>#DIV/0!</v>
      </c>
      <c r="C49" s="77" t="e">
        <f>SUM('RRH &amp; PSH'!C27:C28,'RRH &amp; PSH'!INDCH)/SUM('RRH &amp; PSH'!C43,'RRH &amp; PSH'!D43)</f>
        <v>#DIV/0!</v>
      </c>
      <c r="D49" s="77" t="e">
        <f>SUM('RRH &amp; PSH'!C51,'RRH &amp; PSH'!D51)/SUM('RRH &amp; PSH'!C43,'RRH &amp; PSH'!D43)</f>
        <v>#DIV/0!</v>
      </c>
      <c r="E49" s="77" t="e">
        <f>SUM('RRH &amp; PSH'!C47,'RRH &amp; PSH'!D47)/SUM('RRH &amp; PSH'!C43,'RRH &amp; PSH'!D43)</f>
        <v>#DIV/0!</v>
      </c>
      <c r="F49" s="77" t="e">
        <f>SUM('RRH &amp; PSH'!C48,'RRH &amp; PSH'!D48)/SUM('RRH &amp; PSH'!C43,'RRH &amp; PSH'!D43)</f>
        <v>#DIV/0!</v>
      </c>
      <c r="G49" s="77" t="e">
        <f>SUM('RRH &amp; PSH'!C49,'RRH &amp; PSH'!D49)/SUM('RRH &amp; PSH'!C43,'RRH &amp; PSH'!D43)</f>
        <v>#DIV/0!</v>
      </c>
      <c r="H49" s="77" t="e">
        <f>SUM('RRH &amp; PSH'!C50,'RRH &amp; PSH'!D50)/SUM('RRH &amp; PSH'!C43,'RRH &amp; PSH'!D43)</f>
        <v>#DIV/0!</v>
      </c>
    </row>
  </sheetData>
  <sheetProtection algorithmName="SHA-512" hashValue="ySjRrBQJ4hdl5UzqWI0ehaejGxcJ1eOW6NeECyd4MR+z0MngYwABi7iZCZd1fvpMGitVm2vjlk5MRQG3CTilJA==" saltValue="xi1keLqyKiRJSF8LsZEmg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Homeless Count</vt:lpstr>
      <vt:lpstr>Subpopulations</vt:lpstr>
      <vt:lpstr>Veterans</vt:lpstr>
      <vt:lpstr>Youth</vt:lpstr>
      <vt:lpstr>RRH &amp; PSH</vt:lpstr>
      <vt:lpstr>Summary</vt:lpstr>
      <vt:lpstr>Dashboard</vt:lpstr>
      <vt:lpstr>FILL IN</vt:lpstr>
      <vt:lpstr>Formulas</vt:lpstr>
      <vt:lpstr>'RRH &amp; PSH'!CHILDPPL</vt:lpstr>
      <vt:lpstr>'RRH &amp; PSH'!FAMCH</vt:lpstr>
      <vt:lpstr>'RRH &amp; PSH'!FAMPPL</vt:lpstr>
      <vt:lpstr>'RRH &amp; PSH'!INDCH</vt:lpstr>
      <vt:lpstr>'RRH &amp; PSH'!INDPPL</vt:lpstr>
      <vt:lpstr>Dashboard!Print_Area</vt:lpstr>
      <vt:lpstr>'Homeless Count'!Text7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Nancy</cp:lastModifiedBy>
  <cp:lastPrinted>2015-01-29T17:25:31Z</cp:lastPrinted>
  <dcterms:created xsi:type="dcterms:W3CDTF">2014-12-02T20:10:32Z</dcterms:created>
  <dcterms:modified xsi:type="dcterms:W3CDTF">2015-12-14T21:24:17Z</dcterms:modified>
</cp:coreProperties>
</file>