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2995" windowHeight="9855"/>
  </bookViews>
  <sheets>
    <sheet name="Homeless Count" sheetId="1" r:id="rId1"/>
    <sheet name="Subpopulations" sheetId="2" r:id="rId2"/>
    <sheet name="Veterans" sheetId="3" r:id="rId3"/>
    <sheet name="Youth" sheetId="4" r:id="rId4"/>
    <sheet name="RRH &amp; PSH" sheetId="5" r:id="rId5"/>
    <sheet name="Summary" sheetId="6" r:id="rId6"/>
    <sheet name="Dashboard" sheetId="7" r:id="rId7"/>
    <sheet name="FILL IN" sheetId="9" r:id="rId8"/>
    <sheet name="Formulas" sheetId="8" r:id="rId9"/>
  </sheets>
  <definedNames>
    <definedName name="CHILDPPL" localSheetId="4">'RRH &amp; PSH'!$D$37</definedName>
    <definedName name="FAMCH" localSheetId="4">'RRH &amp; PSH'!$D$14</definedName>
    <definedName name="FAMPPL" localSheetId="4">'RRH &amp; PSH'!$D$10</definedName>
    <definedName name="INDCH" localSheetId="4">'RRH &amp; PSH'!$D$28</definedName>
    <definedName name="INDPPL" localSheetId="4">'RRH &amp; PSH'!$D$25</definedName>
    <definedName name="_xlnm.Print_Area" localSheetId="6">Dashboard!$A$1:$K$153</definedName>
    <definedName name="Text7" localSheetId="0">'Homeless Count'!$B$10</definedName>
  </definedNames>
  <calcPr calcId="144525"/>
</workbook>
</file>

<file path=xl/calcChain.xml><?xml version="1.0" encoding="utf-8"?>
<calcChain xmlns="http://schemas.openxmlformats.org/spreadsheetml/2006/main">
  <c r="H51" i="8" l="1"/>
  <c r="G51" i="8"/>
  <c r="F51" i="8"/>
  <c r="E51" i="8"/>
  <c r="D51" i="8"/>
  <c r="C51" i="8"/>
  <c r="B51" i="8"/>
  <c r="A51" i="8"/>
  <c r="J25" i="8"/>
  <c r="I25" i="8"/>
  <c r="H25" i="8"/>
  <c r="G25" i="8"/>
  <c r="F25" i="8"/>
  <c r="E25" i="8"/>
  <c r="D25" i="8"/>
  <c r="C25" i="8"/>
  <c r="B25" i="8"/>
  <c r="B47" i="8" l="1"/>
  <c r="B46" i="8"/>
  <c r="B45" i="8"/>
  <c r="B44" i="8"/>
  <c r="B42" i="8" l="1"/>
  <c r="B41" i="8"/>
  <c r="B40" i="8"/>
  <c r="B38" i="8"/>
  <c r="B37" i="8"/>
  <c r="B36" i="8"/>
  <c r="C32" i="8"/>
  <c r="C31" i="8"/>
  <c r="C30" i="8"/>
  <c r="B32" i="8"/>
  <c r="B31" i="8"/>
  <c r="B30" i="8"/>
  <c r="C27" i="9"/>
  <c r="B27" i="9"/>
  <c r="D41" i="9" l="1"/>
  <c r="C41" i="9"/>
  <c r="B21" i="8"/>
  <c r="B20" i="8"/>
  <c r="B18" i="8"/>
  <c r="B19" i="8"/>
  <c r="B15" i="8"/>
  <c r="B14" i="8"/>
  <c r="B11" i="8"/>
  <c r="D6" i="8"/>
  <c r="C6" i="8"/>
  <c r="B6" i="8"/>
  <c r="D5" i="8"/>
  <c r="C5" i="8"/>
  <c r="B5" i="8"/>
  <c r="D4" i="8"/>
  <c r="C4" i="8"/>
  <c r="B4" i="8"/>
  <c r="B29" i="6" l="1"/>
  <c r="B23" i="6"/>
  <c r="B20" i="6"/>
  <c r="B13" i="6"/>
  <c r="F27" i="1"/>
  <c r="F26" i="1"/>
  <c r="D46" i="5"/>
  <c r="C46" i="5"/>
  <c r="D45" i="5"/>
  <c r="C45" i="5"/>
  <c r="D44" i="5"/>
  <c r="C29" i="8" s="1"/>
  <c r="C44" i="5"/>
  <c r="B29" i="8" s="1"/>
  <c r="F34" i="4"/>
  <c r="F33" i="4"/>
  <c r="F32" i="4"/>
  <c r="F31" i="4"/>
  <c r="F30" i="4"/>
  <c r="F29" i="4"/>
  <c r="F27" i="4"/>
  <c r="F26" i="4"/>
  <c r="F24" i="4"/>
  <c r="F23" i="4"/>
  <c r="F22" i="4"/>
  <c r="F21" i="4"/>
  <c r="F19" i="4"/>
  <c r="F18" i="4"/>
  <c r="F16" i="4"/>
  <c r="B15" i="6" s="1"/>
  <c r="F14" i="4"/>
  <c r="F13" i="4"/>
  <c r="F12" i="4"/>
  <c r="F11" i="4"/>
  <c r="F10" i="4"/>
  <c r="B14" i="6" s="1"/>
  <c r="F9" i="4"/>
  <c r="F7" i="4"/>
  <c r="F5" i="4"/>
  <c r="F4" i="4"/>
  <c r="F46" i="3"/>
  <c r="F45" i="3"/>
  <c r="F44" i="3"/>
  <c r="F43" i="3"/>
  <c r="F42" i="3"/>
  <c r="F41" i="3"/>
  <c r="F39" i="3"/>
  <c r="F38" i="3"/>
  <c r="F36" i="3"/>
  <c r="F35" i="3"/>
  <c r="F34" i="3"/>
  <c r="F33" i="3"/>
  <c r="F30" i="3"/>
  <c r="F29" i="3"/>
  <c r="F28" i="3"/>
  <c r="F27" i="3"/>
  <c r="F25" i="3"/>
  <c r="F24" i="3"/>
  <c r="F23" i="3"/>
  <c r="F22" i="3"/>
  <c r="F21" i="3"/>
  <c r="F20" i="3"/>
  <c r="F18" i="3"/>
  <c r="F17" i="3"/>
  <c r="F15" i="3"/>
  <c r="F14" i="3"/>
  <c r="F13" i="3"/>
  <c r="F12" i="3"/>
  <c r="F10" i="3"/>
  <c r="F8" i="3"/>
  <c r="F7" i="3"/>
  <c r="B18" i="6" s="1"/>
  <c r="F6" i="3"/>
  <c r="F5" i="3"/>
  <c r="F11" i="2"/>
  <c r="F10" i="2"/>
  <c r="F9" i="2"/>
  <c r="F7" i="2"/>
  <c r="F6" i="2"/>
  <c r="B28" i="6" s="1"/>
  <c r="F5" i="2"/>
  <c r="B27" i="6" s="1"/>
  <c r="F4" i="2"/>
  <c r="B26" i="6" s="1"/>
  <c r="E93" i="1"/>
  <c r="C93" i="1"/>
  <c r="E92" i="1"/>
  <c r="D92" i="1"/>
  <c r="C92" i="1"/>
  <c r="E91" i="1"/>
  <c r="D91" i="1"/>
  <c r="C91" i="1"/>
  <c r="F89" i="1"/>
  <c r="F88" i="1"/>
  <c r="F87" i="1"/>
  <c r="F86" i="1"/>
  <c r="F85" i="1"/>
  <c r="F84" i="1"/>
  <c r="F82" i="1"/>
  <c r="F81" i="1"/>
  <c r="F79" i="1"/>
  <c r="F78" i="1"/>
  <c r="F77" i="1"/>
  <c r="F76" i="1"/>
  <c r="F74" i="1"/>
  <c r="F73" i="1"/>
  <c r="F71" i="1"/>
  <c r="F70" i="1"/>
  <c r="F69" i="1"/>
  <c r="F68" i="1"/>
  <c r="F67" i="1"/>
  <c r="F66" i="1"/>
  <c r="F64" i="1"/>
  <c r="F63" i="1"/>
  <c r="F61" i="1"/>
  <c r="F60" i="1"/>
  <c r="F59" i="1"/>
  <c r="F58" i="1"/>
  <c r="F56" i="1"/>
  <c r="B24" i="6" s="1"/>
  <c r="F55" i="1"/>
  <c r="F54" i="1"/>
  <c r="F53" i="1"/>
  <c r="B10" i="6" s="1"/>
  <c r="F52" i="1"/>
  <c r="F43" i="1"/>
  <c r="F42" i="1"/>
  <c r="F41" i="1"/>
  <c r="F40" i="1"/>
  <c r="F39" i="1"/>
  <c r="F38" i="1"/>
  <c r="F36" i="1"/>
  <c r="F35" i="1"/>
  <c r="F33" i="1"/>
  <c r="F32" i="1"/>
  <c r="F31" i="1"/>
  <c r="F30" i="1"/>
  <c r="F25" i="1"/>
  <c r="F24" i="1"/>
  <c r="F23" i="1"/>
  <c r="B9" i="6" s="1"/>
  <c r="F22" i="1"/>
  <c r="F21" i="1"/>
  <c r="B11" i="6" l="1"/>
  <c r="D27" i="9"/>
  <c r="B12" i="8"/>
  <c r="B16" i="8"/>
  <c r="B6" i="6"/>
  <c r="C13" i="9"/>
  <c r="D3" i="8"/>
  <c r="B5" i="6"/>
  <c r="C3" i="8"/>
  <c r="B4" i="6"/>
  <c r="B3" i="8"/>
  <c r="B13" i="9"/>
  <c r="B41" i="9"/>
  <c r="B10" i="8"/>
  <c r="B17" i="6"/>
  <c r="B19" i="6"/>
  <c r="B8" i="6"/>
  <c r="F93" i="1"/>
  <c r="B22" i="6" s="1"/>
  <c r="F91" i="1"/>
  <c r="A25" i="8" s="1"/>
  <c r="F92" i="1"/>
  <c r="B3" i="6" l="1"/>
  <c r="C20" i="6" s="1"/>
  <c r="D13" i="9"/>
  <c r="C15" i="6" l="1"/>
  <c r="C8" i="6"/>
  <c r="C24" i="6"/>
  <c r="C14" i="6"/>
  <c r="C26" i="6"/>
  <c r="C4" i="6"/>
  <c r="C23" i="6"/>
  <c r="C29" i="6"/>
  <c r="C18" i="6"/>
  <c r="C6" i="6"/>
  <c r="C28" i="6"/>
  <c r="C13" i="6"/>
  <c r="C10" i="6"/>
  <c r="C5" i="6"/>
  <c r="C11" i="6"/>
  <c r="C27" i="6"/>
  <c r="C17" i="6"/>
  <c r="C22" i="6"/>
  <c r="C9" i="6"/>
  <c r="C19" i="6"/>
</calcChain>
</file>

<file path=xl/sharedStrings.xml><?xml version="1.0" encoding="utf-8"?>
<sst xmlns="http://schemas.openxmlformats.org/spreadsheetml/2006/main" count="358" uniqueCount="190">
  <si>
    <t>CoC INFORMATION</t>
  </si>
  <si>
    <t>Continuum of Care:</t>
  </si>
  <si>
    <t>Counties covered in this report:</t>
  </si>
  <si>
    <t>Date of Count:</t>
  </si>
  <si>
    <t>Contact Person:</t>
  </si>
  <si>
    <t>Phone:</t>
  </si>
  <si>
    <t>Email:</t>
  </si>
  <si>
    <t>Emergency &amp; Seasonal</t>
  </si>
  <si>
    <t>Transitional Housing</t>
  </si>
  <si>
    <r>
      <t xml:space="preserve">Households with Adults </t>
    </r>
    <r>
      <rPr>
        <b/>
        <u/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Children (adults and children who are together on the night of the count)</t>
    </r>
  </si>
  <si>
    <t># of Households that are Chronically Homeless</t>
  </si>
  <si>
    <t>Gender (adults and children)</t>
  </si>
  <si>
    <t>Female</t>
  </si>
  <si>
    <t>Male</t>
  </si>
  <si>
    <t>Ethnicity (adults and children)</t>
  </si>
  <si>
    <t>Non-Hispanic/Non-Latino</t>
  </si>
  <si>
    <t>Hispanic/Latino</t>
  </si>
  <si>
    <t>Race (adults and children)</t>
  </si>
  <si>
    <t>White</t>
  </si>
  <si>
    <t>Black or African-American</t>
  </si>
  <si>
    <t>Asian</t>
  </si>
  <si>
    <t>American Indian or Alaska Native</t>
  </si>
  <si>
    <t>Native Hawaiian or Other Pacific Islander</t>
  </si>
  <si>
    <t>Transgender: male to female</t>
  </si>
  <si>
    <t>Transgender: female to male</t>
  </si>
  <si>
    <t>TOTAL HOMELESS COUNT continued</t>
  </si>
  <si>
    <t>Gender</t>
  </si>
  <si>
    <t>Ethnicity</t>
  </si>
  <si>
    <t>Race</t>
  </si>
  <si>
    <r>
      <t xml:space="preserve">Households of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Children (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members of household are under 18: unaccompanied children, adolescent parents and their children, adolescent siblings, etc.)</t>
    </r>
  </si>
  <si>
    <t>TOTALS</t>
  </si>
  <si>
    <t>Number of Households</t>
  </si>
  <si>
    <t># of People in Chronically Homeless Families</t>
  </si>
  <si>
    <t>Total Number of People</t>
  </si>
  <si>
    <t xml:space="preserve">Number of Households  </t>
  </si>
  <si>
    <r>
      <t xml:space="preserve">SUBPOPULATIONS: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are:</t>
    </r>
  </si>
  <si>
    <t>Seriously Mentally Ill</t>
  </si>
  <si>
    <t>Substance Use Disorder</t>
  </si>
  <si>
    <t>Persons with HIV/AIDS</t>
  </si>
  <si>
    <t>Victims of Domestic Violence (optional)</t>
  </si>
  <si>
    <t>Criminal Justice System (jails, prisons)</t>
  </si>
  <si>
    <t>Health Care System (hospitals)</t>
  </si>
  <si>
    <r>
      <t xml:space="preserve">DISCHARGES: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were discharged from the following places within 30 days of becoming homeless?</t>
    </r>
  </si>
  <si>
    <r>
      <t xml:space="preserve">Veteran Households with Adults </t>
    </r>
    <r>
      <rPr>
        <b/>
        <u/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Children (adults and children who are together on the night of the count)</t>
    </r>
  </si>
  <si>
    <t>Gender (veterans only)</t>
  </si>
  <si>
    <t>Ethnicity (veterans only)</t>
  </si>
  <si>
    <t>Race (veterans only)</t>
  </si>
  <si>
    <t>TOTAL</t>
  </si>
  <si>
    <t>Behavioral Health (mental health/substance use)</t>
  </si>
  <si>
    <t xml:space="preserve"># of People who are Chronically Homeless </t>
  </si>
  <si>
    <t>TOTAL HOMELESS COUNT (all people)</t>
  </si>
  <si>
    <t>Unsheltered</t>
  </si>
  <si>
    <t xml:space="preserve">Unsheltered </t>
  </si>
  <si>
    <t># of People age 17 or younger</t>
  </si>
  <si>
    <t># of People age 18-24</t>
  </si>
  <si>
    <t># of People age 25 or older</t>
  </si>
  <si>
    <t>Multiple Races (also indicate races in rows 45-49)</t>
  </si>
  <si>
    <t>Multiple Races (also indicate races in rows 31-35)</t>
  </si>
  <si>
    <t>Multiple Races (also indicate races in rows 14-18)</t>
  </si>
  <si>
    <t>Total Homeless People (Rows 2+21+38)</t>
  </si>
  <si>
    <t>Total People Age 18 and Over (Rows 4+5+21)</t>
  </si>
  <si>
    <t>Total Chronically Homeless People (Rows 6+24)</t>
  </si>
  <si>
    <t>HOMELESS SUBPOPULATION COUNT (adults only)</t>
  </si>
  <si>
    <r>
      <t xml:space="preserve">Out of the total households, please list the following information for </t>
    </r>
    <r>
      <rPr>
        <b/>
        <u/>
        <sz val="12"/>
        <color theme="1"/>
        <rFont val="Calibri"/>
        <family val="2"/>
        <scheme val="minor"/>
      </rPr>
      <t>households that included a veteran</t>
    </r>
    <r>
      <rPr>
        <b/>
        <sz val="12"/>
        <color theme="1"/>
        <rFont val="Calibri"/>
        <family val="2"/>
        <scheme val="minor"/>
      </rPr>
      <t>.</t>
    </r>
  </si>
  <si>
    <t>VETERAN SUBPOPULATION COUNT:</t>
  </si>
  <si>
    <r>
      <t xml:space="preserve">(head of household has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has been homeless for at least 1 year or has had 4 episodes in last 3 years)</t>
    </r>
  </si>
  <si>
    <t>Multiple Races (also indicate races in rows 72-76)</t>
  </si>
  <si>
    <r>
      <t xml:space="preserve">(have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have been homeless for at least 1 year or have had 4 episodes in last 3 yrs)</t>
    </r>
  </si>
  <si>
    <t>Multiple Races (also indicate races in rows 88-92)</t>
  </si>
  <si>
    <t>YOUTH SUBPOPULATION COUNT:</t>
  </si>
  <si>
    <r>
      <t xml:space="preserve">Out of the total households, please list the following information for </t>
    </r>
    <r>
      <rPr>
        <b/>
        <u/>
        <sz val="12"/>
        <color theme="1"/>
        <rFont val="Calibri"/>
        <family val="2"/>
        <scheme val="minor"/>
      </rPr>
      <t>households composed entirely of youth</t>
    </r>
    <r>
      <rPr>
        <b/>
        <sz val="12"/>
        <color theme="1"/>
        <rFont val="Calibri"/>
        <family val="2"/>
        <scheme val="minor"/>
      </rPr>
      <t xml:space="preserve"> (all people in the household are </t>
    </r>
    <r>
      <rPr>
        <b/>
        <u/>
        <sz val="12"/>
        <color theme="1"/>
        <rFont val="Calibri"/>
        <family val="2"/>
        <scheme val="minor"/>
      </rPr>
      <t>age 24 or younger</t>
    </r>
    <r>
      <rPr>
        <b/>
        <sz val="12"/>
        <color theme="1"/>
        <rFont val="Calibri"/>
        <family val="2"/>
        <scheme val="minor"/>
      </rPr>
      <t>).</t>
    </r>
  </si>
  <si>
    <t>Total Number of Households</t>
  </si>
  <si>
    <t xml:space="preserve">     Number of Parenting Youth Households</t>
  </si>
  <si>
    <t xml:space="preserve">     (parent/guardian age 24 or younger, with children present)</t>
  </si>
  <si>
    <t xml:space="preserve">     Number of Unaccompanied Youth Households</t>
  </si>
  <si>
    <t xml:space="preserve">     Number of People in Parenting Youth Households</t>
  </si>
  <si>
    <r>
      <t xml:space="preserve">         Number of Parenting Youth </t>
    </r>
    <r>
      <rPr>
        <sz val="10"/>
        <color theme="1"/>
        <rFont val="Calibri"/>
        <family val="2"/>
        <scheme val="minor"/>
      </rPr>
      <t>(=a parent 24 or younger)</t>
    </r>
  </si>
  <si>
    <t xml:space="preserve">             Number of Parenting Youth age 17 or younger</t>
  </si>
  <si>
    <t xml:space="preserve">             Number of Parenting Youth age 18-24</t>
  </si>
  <si>
    <t xml:space="preserve">     (one or more people age 24 or younger without their parent/guardian present)</t>
  </si>
  <si>
    <t xml:space="preserve">         (child 17 or younger with parent(s) 24 or younger)</t>
  </si>
  <si>
    <t>Number of Unaccompanied Youth</t>
  </si>
  <si>
    <r>
      <t xml:space="preserve">    (</t>
    </r>
    <r>
      <rPr>
        <sz val="10"/>
        <color theme="1"/>
        <rFont val="Calibri"/>
        <family val="2"/>
        <scheme val="minor"/>
      </rPr>
      <t>age 24 or younger without their parent/guardian present)</t>
    </r>
  </si>
  <si>
    <t>Number of Unaccompanied Children 17 or younger</t>
  </si>
  <si>
    <t xml:space="preserve">         Number of Unaccompanied Young Adults age 18-24</t>
  </si>
  <si>
    <t xml:space="preserve">         Number of Children with Parenting Youth</t>
  </si>
  <si>
    <t>Gender (parenting youth &amp; unaccompanied youth only)</t>
  </si>
  <si>
    <t>Ethnicity (parenting youth &amp; unaccompanied youth only)</t>
  </si>
  <si>
    <t>Race (parenting youth &amp; unaccompanied youth only)</t>
  </si>
  <si>
    <t>Multiple Races (also indicate races in rows 112-116)</t>
  </si>
  <si>
    <t># of Persons in Chronically Homeless Families at entry</t>
  </si>
  <si>
    <t># of Households that were Chronically Homeless at entry</t>
  </si>
  <si>
    <t># of Persons who were Chronically Homeless at entry</t>
  </si>
  <si>
    <r>
      <t xml:space="preserve">(have a disability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were homeless for at least 1 year or had 4 episodes in 3 years)</t>
    </r>
  </si>
  <si>
    <t>Total People (Rows 2+13+22)</t>
  </si>
  <si>
    <t>Total People Age 18 and Over (Rows 4+5+13)</t>
  </si>
  <si>
    <t>Total Formerly Chronically Homeless Persons (Rows 6+16)</t>
  </si>
  <si>
    <r>
      <t xml:space="preserve">Subpopulations: 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are:</t>
    </r>
  </si>
  <si>
    <t>Veterans</t>
  </si>
  <si>
    <r>
      <t xml:space="preserve">How many 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 xml:space="preserve"> were discharged from the following systems within 30 days of becoming homeless?</t>
    </r>
  </si>
  <si>
    <t>Behavioral Health System (mental health/substance use)</t>
  </si>
  <si>
    <t xml:space="preserve">TOTALS </t>
  </si>
  <si>
    <t>Rapid Re-Housing</t>
  </si>
  <si>
    <t>Permanent Supportive Housing</t>
  </si>
  <si>
    <t>PERMANENT HOUSING COUNT of FORMERLY HOMELESS PEOPLE</t>
  </si>
  <si>
    <t>CONTINUUM OF CARE: PERMANENT HOUSING COUNT</t>
  </si>
  <si>
    <t>Rapid Re-Housing and Permanent Supportive Housing</t>
  </si>
  <si>
    <t>North Carolina Point-in-Time Count: January 28, 2015</t>
  </si>
  <si>
    <t>Total veterans</t>
  </si>
  <si>
    <t>Veterans in families with children</t>
  </si>
  <si>
    <t>Percentage of total homeless population</t>
  </si>
  <si>
    <t>People who were unsheltered</t>
  </si>
  <si>
    <t>Total homeless people</t>
  </si>
  <si>
    <t>People in emergency shelter</t>
  </si>
  <si>
    <t>People in transitional housing</t>
  </si>
  <si>
    <t>Adults in families with children</t>
  </si>
  <si>
    <t>Total people in youth households</t>
  </si>
  <si>
    <t>People in parenting youth households</t>
  </si>
  <si>
    <t>Total people in veteran households</t>
  </si>
  <si>
    <t>Total chronically homeless people</t>
  </si>
  <si>
    <t>Chronically homeless people in families with children</t>
  </si>
  <si>
    <t>Adults who are victims of domestic violence</t>
  </si>
  <si>
    <t>Number of people</t>
  </si>
  <si>
    <t>SUMMARY OF HOMELESS COUNT</t>
  </si>
  <si>
    <t>Adults with a substance use disorder</t>
  </si>
  <si>
    <t>Adults with a serious mental illness</t>
  </si>
  <si>
    <t>Adults with HIV/AIDS</t>
  </si>
  <si>
    <t>Unaccompanied youth</t>
  </si>
  <si>
    <r>
      <t xml:space="preserve"># of People who are Chronically Homeless                </t>
    </r>
    <r>
      <rPr>
        <sz val="10"/>
        <color theme="1"/>
        <rFont val="Calibri"/>
        <family val="2"/>
        <scheme val="minor"/>
      </rPr>
      <t>(have a disability AND have been homeless for at least 1 year or have had 4 episodes in last 3 years)</t>
    </r>
  </si>
  <si>
    <r>
      <t xml:space="preserve"># of People in Chronically Homeless Families         </t>
    </r>
    <r>
      <rPr>
        <sz val="10"/>
        <color theme="1"/>
        <rFont val="Calibri"/>
        <family val="2"/>
        <scheme val="minor"/>
      </rPr>
      <t>(head of household has a disability AND has been homeless for at least 1 year or has had 4 episodes in last 3 years)</t>
    </r>
  </si>
  <si>
    <t>Adults in households without children</t>
  </si>
  <si>
    <t>VETERANS</t>
  </si>
  <si>
    <t xml:space="preserve">CHRONICALLY HOMELESS PEOPLE  </t>
  </si>
  <si>
    <t>SUBPOPULATIONS</t>
  </si>
  <si>
    <t>YOUTH (under age 25)</t>
  </si>
  <si>
    <t>Children in households without adults</t>
  </si>
  <si>
    <t>AGE &amp; HOUSEHOLD TYPE</t>
  </si>
  <si>
    <r>
      <t xml:space="preserve">Households </t>
    </r>
    <r>
      <rPr>
        <b/>
        <u/>
        <sz val="11"/>
        <color theme="1"/>
        <rFont val="Calibri"/>
        <family val="2"/>
        <scheme val="minor"/>
      </rPr>
      <t xml:space="preserve">without </t>
    </r>
    <r>
      <rPr>
        <b/>
        <sz val="11"/>
        <color theme="1"/>
        <rFont val="Calibri"/>
        <family val="2"/>
        <scheme val="minor"/>
      </rPr>
      <t>Children (single adults, adult couples without children, adults with adult sons/daughters)</t>
    </r>
  </si>
  <si>
    <r>
      <t xml:space="preserve">Veteran Households </t>
    </r>
    <r>
      <rPr>
        <b/>
        <u/>
        <sz val="11"/>
        <color theme="1"/>
        <rFont val="Calibri"/>
        <family val="2"/>
        <scheme val="minor"/>
      </rPr>
      <t xml:space="preserve">without </t>
    </r>
    <r>
      <rPr>
        <b/>
        <sz val="11"/>
        <color theme="1"/>
        <rFont val="Calibri"/>
        <family val="2"/>
        <scheme val="minor"/>
      </rPr>
      <t>Children (single adults, adult couples without children, adults with adult son/daughters)</t>
    </r>
  </si>
  <si>
    <t>Total Number of Children age 17 or younger</t>
  </si>
  <si>
    <t>Total Number of Veterans</t>
  </si>
  <si>
    <t>All Households</t>
  </si>
  <si>
    <t>Households with Adults and Children</t>
  </si>
  <si>
    <t>Households of Only Children</t>
  </si>
  <si>
    <t>Households without Children</t>
  </si>
  <si>
    <t>2015 Homeless Count Demographics</t>
  </si>
  <si>
    <t>Household Type</t>
  </si>
  <si>
    <t>Age</t>
  </si>
  <si>
    <t>25 or older</t>
  </si>
  <si>
    <t>18-24</t>
  </si>
  <si>
    <t>17 or younger</t>
  </si>
  <si>
    <t>Transgender: M to F</t>
  </si>
  <si>
    <t>Transgender: F to M</t>
  </si>
  <si>
    <t>2015 Homeless Count Subpopulations</t>
  </si>
  <si>
    <t>Chronically homeless: total</t>
  </si>
  <si>
    <t>Veterans: total</t>
  </si>
  <si>
    <t>Mentally ill</t>
  </si>
  <si>
    <t>HIV/AIDS</t>
  </si>
  <si>
    <t>Domestic violence</t>
  </si>
  <si>
    <t>Chronically homeless</t>
  </si>
  <si>
    <t>Children in families</t>
  </si>
  <si>
    <t>Families and children*</t>
  </si>
  <si>
    <t>*includes people in Households with Adults and Children and people in Households of Only Children</t>
  </si>
  <si>
    <t>Total Count</t>
  </si>
  <si>
    <t>Emergency Shelter</t>
  </si>
  <si>
    <t>Chronically homeless: in families</t>
  </si>
  <si>
    <t>Chronically homeless: individuals</t>
  </si>
  <si>
    <t>Veterans: in families</t>
  </si>
  <si>
    <t>Veterans: individuals</t>
  </si>
  <si>
    <t>Substance use disorder</t>
  </si>
  <si>
    <t>Veterans in households without children</t>
  </si>
  <si>
    <t>Chronically homeless adults without children</t>
  </si>
  <si>
    <t>2015 Homeless Count by Living Situation</t>
  </si>
  <si>
    <t>Homelessness Over Last 10 Years: by Living Situation</t>
  </si>
  <si>
    <t>Homelessness Over Last 10 Years: by Household Type</t>
  </si>
  <si>
    <t>Homelessness Over the Last 10 Years: by Living Situation</t>
  </si>
  <si>
    <t>Homelessness Over the Last 10 Years: by Household Type</t>
  </si>
  <si>
    <t>Households with Adults &amp; Children</t>
  </si>
  <si>
    <t>Households of Only Children*</t>
  </si>
  <si>
    <t xml:space="preserve">*This household type was introduced in the 2011 PIT Count. Prior to 2011, these households were included in the "Households without Dependent Children" household type (now called "Households without Children"). </t>
  </si>
  <si>
    <t>Homelessness Over Last 10 Years: Target Populations</t>
  </si>
  <si>
    <t>Homelessness Over the Last 10 Years: Target Populations</t>
  </si>
  <si>
    <t>*Includes people in Households with Adults and Children and people in Households of Only Children</t>
  </si>
  <si>
    <t>*Prior to 2011, this household type was included under Households without Dependent Children.</t>
  </si>
  <si>
    <t>2015 Permanent Housing Count by Living Situation</t>
  </si>
  <si>
    <t>2015 Permanent Housing Count Demographics</t>
  </si>
  <si>
    <t>2015 Permanent Housing Count Subpopulations</t>
  </si>
  <si>
    <t>Sheltered (ES &amp; TH)</t>
  </si>
  <si>
    <t>2015 Point-in-Time Count Data: XXX Continuum of Care</t>
  </si>
  <si>
    <t>Homelessness Over the Last 10 Years: XXX Continuum of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</si>
</sst>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6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/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6" borderId="13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0" borderId="17" xfId="0" applyFont="1" applyBorder="1"/>
    <xf numFmtId="0" fontId="0" fillId="0" borderId="24" xfId="0" applyBorder="1"/>
    <xf numFmtId="0" fontId="0" fillId="0" borderId="24" xfId="0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3"/>
    </xf>
    <xf numFmtId="0" fontId="0" fillId="2" borderId="12" xfId="0" applyFill="1" applyBorder="1" applyAlignment="1">
      <alignment vertical="center"/>
    </xf>
    <xf numFmtId="0" fontId="0" fillId="0" borderId="14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5" xfId="0" applyBorder="1"/>
    <xf numFmtId="0" fontId="1" fillId="0" borderId="26" xfId="0" applyFont="1" applyBorder="1" applyAlignment="1">
      <alignment horizontal="center" wrapText="1"/>
    </xf>
    <xf numFmtId="0" fontId="4" fillId="6" borderId="27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7" xfId="0" applyBorder="1" applyProtection="1"/>
    <xf numFmtId="0" fontId="1" fillId="0" borderId="17" xfId="0" applyFont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9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left" indent="2"/>
    </xf>
    <xf numFmtId="0" fontId="1" fillId="3" borderId="13" xfId="0" applyFont="1" applyFill="1" applyBorder="1" applyProtection="1"/>
    <xf numFmtId="0" fontId="0" fillId="3" borderId="0" xfId="0" applyFill="1" applyProtection="1"/>
    <xf numFmtId="9" fontId="0" fillId="3" borderId="15" xfId="0" applyNumberFormat="1" applyFill="1" applyBorder="1" applyProtection="1"/>
    <xf numFmtId="0" fontId="1" fillId="0" borderId="0" xfId="0" applyFont="1"/>
    <xf numFmtId="0" fontId="1" fillId="0" borderId="0" xfId="0" applyFont="1" applyAlignment="1"/>
    <xf numFmtId="0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1" xfId="0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8" borderId="12" xfId="0" applyFill="1" applyBorder="1" applyAlignment="1">
      <alignment horizontal="center"/>
    </xf>
    <xf numFmtId="9" fontId="0" fillId="0" borderId="0" xfId="0" applyNumberFormat="1" applyAlignment="1">
      <alignment wrapText="1"/>
    </xf>
    <xf numFmtId="9" fontId="0" fillId="0" borderId="0" xfId="0" applyNumberFormat="1"/>
    <xf numFmtId="0" fontId="4" fillId="0" borderId="12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6" borderId="18" xfId="0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right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28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Household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51740178819112E-2"/>
          <c:y val="0.28983289588801403"/>
          <c:w val="0.57317115848323841"/>
          <c:h val="0.58750043744531932"/>
        </c:manualLayout>
      </c:layout>
      <c:pieChart>
        <c:varyColors val="1"/>
        <c:ser>
          <c:idx val="0"/>
          <c:order val="0"/>
          <c:tx>
            <c:strRef>
              <c:f>Formulas!$B$9</c:f>
              <c:strCache>
                <c:ptCount val="1"/>
                <c:pt idx="0">
                  <c:v>Household Type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Formulas!$A$10:$A$12</c:f>
              <c:strCache>
                <c:ptCount val="3"/>
                <c:pt idx="0">
                  <c:v>Households with Adults and Children</c:v>
                </c:pt>
                <c:pt idx="1">
                  <c:v>Households without Children</c:v>
                </c:pt>
                <c:pt idx="2">
                  <c:v>Households of Only Children</c:v>
                </c:pt>
              </c:strCache>
            </c:strRef>
          </c:cat>
          <c:val>
            <c:numRef>
              <c:f>Formulas!$B$10:$B$12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88617886178865"/>
          <c:y val="0.20143231807029133"/>
          <c:w val="0.34959349593495936"/>
          <c:h val="0.751824906130020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Formulas!$B$2</c:f>
              <c:strCache>
                <c:ptCount val="1"/>
                <c:pt idx="0">
                  <c:v>Emergency Shelter</c:v>
                </c:pt>
              </c:strCache>
            </c:strRef>
          </c:tx>
          <c:invertIfNegative val="0"/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Formulas!$C$2</c:f>
              <c:strCache>
                <c:ptCount val="1"/>
                <c:pt idx="0">
                  <c:v>Transitional Housing</c:v>
                </c:pt>
              </c:strCache>
            </c:strRef>
          </c:tx>
          <c:invertIfNegative val="0"/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Formulas!$D$2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cat>
            <c:strRef>
              <c:f>Formulas!$A$3:$A$6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85472"/>
        <c:axId val="100999552"/>
      </c:barChart>
      <c:catAx>
        <c:axId val="10098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99552"/>
        <c:crosses val="autoZero"/>
        <c:auto val="1"/>
        <c:lblAlgn val="ctr"/>
        <c:lblOffset val="100"/>
        <c:noMultiLvlLbl val="0"/>
      </c:catAx>
      <c:valAx>
        <c:axId val="10099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8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60593197455256E-2"/>
          <c:y val="0.28256095426197997"/>
          <c:w val="0.57853299201797304"/>
          <c:h val="0.591930467317482"/>
        </c:manualLayout>
      </c:layout>
      <c:pieChart>
        <c:varyColors val="1"/>
        <c:ser>
          <c:idx val="0"/>
          <c:order val="0"/>
          <c:tx>
            <c:strRef>
              <c:f>Formulas!$B$43</c:f>
              <c:strCache>
                <c:ptCount val="1"/>
                <c:pt idx="0">
                  <c:v>Gender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Formulas!$A$44:$A$47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Transgender: M to F</c:v>
                </c:pt>
                <c:pt idx="3">
                  <c:v>Transgender: F to M</c:v>
                </c:pt>
              </c:strCache>
            </c:strRef>
          </c:cat>
          <c:val>
            <c:numRef>
              <c:f>Formulas!$B$44:$B$47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28395061728392"/>
          <c:y val="0.22148767619750157"/>
          <c:w val="0.37722908093278462"/>
          <c:h val="0.665059373947625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Formulas!$A$50:$H$50</c:f>
              <c:strCache>
                <c:ptCount val="8"/>
                <c:pt idx="0">
                  <c:v>Chronically homeless: total</c:v>
                </c:pt>
                <c:pt idx="1">
                  <c:v>Chronically homeless: in families</c:v>
                </c:pt>
                <c:pt idx="2">
                  <c:v>Chronically homeless: individuals</c:v>
                </c:pt>
                <c:pt idx="3">
                  <c:v>Veterans</c:v>
                </c:pt>
                <c:pt idx="4">
                  <c:v>Mentally ill</c:v>
                </c:pt>
                <c:pt idx="5">
                  <c:v>Substance use disorder</c:v>
                </c:pt>
                <c:pt idx="6">
                  <c:v>HIV/AIDS</c:v>
                </c:pt>
                <c:pt idx="7">
                  <c:v>Domestic violence</c:v>
                </c:pt>
              </c:strCache>
            </c:strRef>
          </c:cat>
          <c:val>
            <c:numRef>
              <c:f>Formulas!$A$51:$H$51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43584"/>
        <c:axId val="101053568"/>
      </c:barChart>
      <c:catAx>
        <c:axId val="10104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53568"/>
        <c:crosses val="autoZero"/>
        <c:auto val="1"/>
        <c:lblAlgn val="ctr"/>
        <c:lblOffset val="100"/>
        <c:noMultiLvlLbl val="0"/>
      </c:catAx>
      <c:valAx>
        <c:axId val="101053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04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'FILL IN'!$B$30</c:f>
              <c:strCache>
                <c:ptCount val="1"/>
                <c:pt idx="0">
                  <c:v>Families and children*</c:v>
                </c:pt>
              </c:strCache>
            </c:strRef>
          </c:tx>
          <c:cat>
            <c:numRef>
              <c:f>'FILL IN'!$A$31:$A$41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IN'!$B$31:$B$41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'FILL IN'!$C$30</c:f>
              <c:strCache>
                <c:ptCount val="1"/>
                <c:pt idx="0">
                  <c:v>Chronically homeless</c:v>
                </c:pt>
              </c:strCache>
            </c:strRef>
          </c:tx>
          <c:cat>
            <c:numRef>
              <c:f>'FILL IN'!$A$31:$A$41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IN'!$C$31:$C$41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'FILL IN'!$D$30</c:f>
              <c:strCache>
                <c:ptCount val="1"/>
                <c:pt idx="0">
                  <c:v>Veterans</c:v>
                </c:pt>
              </c:strCache>
            </c:strRef>
          </c:tx>
          <c:cat>
            <c:numRef>
              <c:f>'FILL IN'!$A$31:$A$41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IN'!$D$31:$D$41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54176"/>
        <c:axId val="101168256"/>
      </c:lineChart>
      <c:catAx>
        <c:axId val="1011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168256"/>
        <c:crosses val="autoZero"/>
        <c:auto val="1"/>
        <c:lblAlgn val="ctr"/>
        <c:lblOffset val="100"/>
        <c:noMultiLvlLbl val="0"/>
      </c:catAx>
      <c:valAx>
        <c:axId val="10116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5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89064558629776E-2"/>
          <c:y val="0.28690901137357833"/>
          <c:w val="0.56286037367858666"/>
          <c:h val="0.59334864391951003"/>
        </c:manualLayout>
      </c:layout>
      <c:pieChart>
        <c:varyColors val="1"/>
        <c:ser>
          <c:idx val="0"/>
          <c:order val="0"/>
          <c:tx>
            <c:strRef>
              <c:f>Formulas!$B$13</c:f>
              <c:strCache>
                <c:ptCount val="1"/>
                <c:pt idx="0">
                  <c:v>Age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Formulas!$A$14:$A$16</c:f>
              <c:strCache>
                <c:ptCount val="3"/>
                <c:pt idx="0">
                  <c:v>25 or older</c:v>
                </c:pt>
                <c:pt idx="1">
                  <c:v>18-24</c:v>
                </c:pt>
                <c:pt idx="2">
                  <c:v>17 or younger</c:v>
                </c:pt>
              </c:strCache>
            </c:strRef>
          </c:cat>
          <c:val>
            <c:numRef>
              <c:f>Formulas!$B$14:$B$16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26870208417619"/>
          <c:y val="0.29331233595800527"/>
          <c:w val="0.32511074455613997"/>
          <c:h val="0.530541557305336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Gender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7498234407446054E-2"/>
          <c:y val="0.28983420822397193"/>
          <c:w val="0.56626295207075017"/>
          <c:h val="0.58749781277340329"/>
        </c:manualLayout>
      </c:layout>
      <c:pieChart>
        <c:varyColors val="1"/>
        <c:ser>
          <c:idx val="0"/>
          <c:order val="0"/>
          <c:tx>
            <c:strRef>
              <c:f>Formulas!$B$17</c:f>
              <c:strCache>
                <c:ptCount val="1"/>
                <c:pt idx="0">
                  <c:v>Gender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Formulas!$A$18:$A$21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Transgender: M to F</c:v>
                </c:pt>
                <c:pt idx="3">
                  <c:v>Transgender: F to M</c:v>
                </c:pt>
              </c:strCache>
            </c:strRef>
          </c:cat>
          <c:val>
            <c:numRef>
              <c:f>Formulas!$B$18:$B$21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960784313725492"/>
          <c:y val="0.23170693025073993"/>
          <c:w val="0.37516339869281046"/>
          <c:h val="0.68461450829284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Formulas!$A$24:$J$24</c:f>
              <c:strCache>
                <c:ptCount val="10"/>
                <c:pt idx="0">
                  <c:v>Chronically homeless: total</c:v>
                </c:pt>
                <c:pt idx="1">
                  <c:v>Chronically homeless: in families</c:v>
                </c:pt>
                <c:pt idx="2">
                  <c:v>Chronically homeless: individuals</c:v>
                </c:pt>
                <c:pt idx="3">
                  <c:v>Veterans: total</c:v>
                </c:pt>
                <c:pt idx="4">
                  <c:v>Veterans: in families</c:v>
                </c:pt>
                <c:pt idx="5">
                  <c:v>Veterans: individuals</c:v>
                </c:pt>
                <c:pt idx="6">
                  <c:v>Mentally ill</c:v>
                </c:pt>
                <c:pt idx="7">
                  <c:v>Substance use disorder</c:v>
                </c:pt>
                <c:pt idx="8">
                  <c:v>HIV/AIDS</c:v>
                </c:pt>
                <c:pt idx="9">
                  <c:v>Domestic violence</c:v>
                </c:pt>
              </c:strCache>
            </c:strRef>
          </c:cat>
          <c:val>
            <c:numRef>
              <c:f>Formulas!$A$25:$J$25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295040"/>
        <c:axId val="100296576"/>
      </c:barChart>
      <c:catAx>
        <c:axId val="10029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96576"/>
        <c:crosses val="autoZero"/>
        <c:auto val="1"/>
        <c:lblAlgn val="ctr"/>
        <c:lblOffset val="100"/>
        <c:noMultiLvlLbl val="0"/>
      </c:catAx>
      <c:valAx>
        <c:axId val="100296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2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29045201125558E-2"/>
          <c:y val="5.140057283485449E-2"/>
          <c:w val="0.7579596942905501"/>
          <c:h val="0.83261950737077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'FILL IN'!$B$16</c:f>
              <c:strCache>
                <c:ptCount val="1"/>
                <c:pt idx="0">
                  <c:v>Households with Adults &amp; Children</c:v>
                </c:pt>
              </c:strCache>
            </c:strRef>
          </c:tx>
          <c:invertIfNegative val="0"/>
          <c:cat>
            <c:numRef>
              <c:f>'FILL IN'!$A$17:$A$27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IN'!$B$17:$B$27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'FILL IN'!$C$16</c:f>
              <c:strCache>
                <c:ptCount val="1"/>
                <c:pt idx="0">
                  <c:v>Households without Children</c:v>
                </c:pt>
              </c:strCache>
            </c:strRef>
          </c:tx>
          <c:invertIfNegative val="0"/>
          <c:cat>
            <c:numRef>
              <c:f>'FILL IN'!$A$17:$A$27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IN'!$C$17:$C$27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'FILL IN'!$D$16</c:f>
              <c:strCache>
                <c:ptCount val="1"/>
                <c:pt idx="0">
                  <c:v>Households of Only Children*</c:v>
                </c:pt>
              </c:strCache>
            </c:strRef>
          </c:tx>
          <c:invertIfNegative val="0"/>
          <c:cat>
            <c:numRef>
              <c:f>'FILL IN'!$A$17:$A$27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IN'!$D$17:$D$27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737408"/>
        <c:axId val="100738944"/>
      </c:barChart>
      <c:catAx>
        <c:axId val="1007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738944"/>
        <c:crosses val="autoZero"/>
        <c:auto val="1"/>
        <c:lblAlgn val="ctr"/>
        <c:lblOffset val="100"/>
        <c:noMultiLvlLbl val="0"/>
      </c:catAx>
      <c:valAx>
        <c:axId val="10073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3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95055524601491"/>
          <c:y val="0.189238914129088"/>
          <c:w val="0.15936853687681563"/>
          <c:h val="0.547448070664942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'FILL IN'!$B$2</c:f>
              <c:strCache>
                <c:ptCount val="1"/>
                <c:pt idx="0">
                  <c:v>Sheltered (ES &amp; TH)</c:v>
                </c:pt>
              </c:strCache>
            </c:strRef>
          </c:tx>
          <c:invertIfNegative val="0"/>
          <c:cat>
            <c:numRef>
              <c:f>'FILL IN'!$A$3:$A$13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IN'!$B$3:$B$13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'FILL IN'!$C$2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cat>
            <c:numRef>
              <c:f>'FILL IN'!$A$3:$A$13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'FILL IN'!$C$3:$C$13</c:f>
              <c:numCache>
                <c:formatCode>General</c:formatCode>
                <c:ptCount val="11"/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0777984"/>
        <c:axId val="100779520"/>
      </c:barChart>
      <c:catAx>
        <c:axId val="1007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779520"/>
        <c:crosses val="autoZero"/>
        <c:auto val="1"/>
        <c:lblAlgn val="ctr"/>
        <c:lblOffset val="100"/>
        <c:noMultiLvlLbl val="0"/>
      </c:catAx>
      <c:valAx>
        <c:axId val="10077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7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Formulas!$B$28</c:f>
              <c:strCache>
                <c:ptCount val="1"/>
                <c:pt idx="0">
                  <c:v>Rapid Re-Housing</c:v>
                </c:pt>
              </c:strCache>
            </c:strRef>
          </c:tx>
          <c:invertIfNegative val="0"/>
          <c:cat>
            <c:strRef>
              <c:f>Formulas!$A$29:$A$32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Formulas!$B$29:$B$32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Formulas!$C$28</c:f>
              <c:strCache>
                <c:ptCount val="1"/>
                <c:pt idx="0">
                  <c:v>Permanent Supportive Housing</c:v>
                </c:pt>
              </c:strCache>
            </c:strRef>
          </c:tx>
          <c:invertIfNegative val="0"/>
          <c:cat>
            <c:strRef>
              <c:f>Formulas!$A$29:$A$32</c:f>
              <c:strCache>
                <c:ptCount val="4"/>
                <c:pt idx="0">
                  <c:v>All Households</c:v>
                </c:pt>
                <c:pt idx="1">
                  <c:v>Households with Adults and Children</c:v>
                </c:pt>
                <c:pt idx="2">
                  <c:v>Households without Children</c:v>
                </c:pt>
                <c:pt idx="3">
                  <c:v>Households of Only Children</c:v>
                </c:pt>
              </c:strCache>
            </c:strRef>
          </c:cat>
          <c:val>
            <c:numRef>
              <c:f>Formulas!$C$29:$C$32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867072"/>
        <c:axId val="100889344"/>
      </c:barChart>
      <c:catAx>
        <c:axId val="1008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89344"/>
        <c:crosses val="autoZero"/>
        <c:auto val="1"/>
        <c:lblAlgn val="ctr"/>
        <c:lblOffset val="100"/>
        <c:noMultiLvlLbl val="0"/>
      </c:catAx>
      <c:valAx>
        <c:axId val="10088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6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26111088856734982"/>
          <c:w val="0.60596809607297064"/>
          <c:h val="0.61740105374226406"/>
        </c:manualLayout>
      </c:layout>
      <c:pieChart>
        <c:varyColors val="1"/>
        <c:ser>
          <c:idx val="0"/>
          <c:order val="0"/>
          <c:tx>
            <c:strRef>
              <c:f>Formulas!$B$35</c:f>
              <c:strCache>
                <c:ptCount val="1"/>
                <c:pt idx="0">
                  <c:v>Household Type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Formulas!$A$36:$A$38</c:f>
              <c:strCache>
                <c:ptCount val="3"/>
                <c:pt idx="0">
                  <c:v>Households with Adults and Children</c:v>
                </c:pt>
                <c:pt idx="1">
                  <c:v>Households without Children</c:v>
                </c:pt>
                <c:pt idx="2">
                  <c:v>Households of Only Children</c:v>
                </c:pt>
              </c:strCache>
            </c:strRef>
          </c:cat>
          <c:val>
            <c:numRef>
              <c:f>Formulas!$B$36:$B$38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29257858515719"/>
          <c:y val="0.21235060371144573"/>
          <c:w val="0.36664630294818823"/>
          <c:h val="0.775926441024810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744348656022738E-2"/>
          <c:y val="0.25346644334315127"/>
          <c:w val="0.58394074258504247"/>
          <c:h val="0.62205014700363237"/>
        </c:manualLayout>
      </c:layout>
      <c:pieChart>
        <c:varyColors val="1"/>
        <c:ser>
          <c:idx val="0"/>
          <c:order val="0"/>
          <c:tx>
            <c:strRef>
              <c:f>Formulas!$B$39</c:f>
              <c:strCache>
                <c:ptCount val="1"/>
                <c:pt idx="0">
                  <c:v>Age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Formulas!$A$40:$A$42</c:f>
              <c:strCache>
                <c:ptCount val="3"/>
                <c:pt idx="0">
                  <c:v>25 or older</c:v>
                </c:pt>
                <c:pt idx="1">
                  <c:v>18-24</c:v>
                </c:pt>
                <c:pt idx="2">
                  <c:v>17 or younger</c:v>
                </c:pt>
              </c:strCache>
            </c:strRef>
          </c:cat>
          <c:val>
            <c:numRef>
              <c:f>Formulas!$B$40:$B$42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26870208417619"/>
          <c:y val="0.28239329251446277"/>
          <c:w val="0.32511074455613997"/>
          <c:h val="0.558581975246100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95250</xdr:rowOff>
    </xdr:from>
    <xdr:to>
      <xdr:col>3</xdr:col>
      <xdr:colOff>390525</xdr:colOff>
      <xdr:row>33</xdr:row>
      <xdr:rowOff>95250</xdr:rowOff>
    </xdr:to>
    <xdr:graphicFrame macro="">
      <xdr:nvGraphicFramePr>
        <xdr:cNvPr id="7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21</xdr:row>
      <xdr:rowOff>95250</xdr:rowOff>
    </xdr:from>
    <xdr:to>
      <xdr:col>7</xdr:col>
      <xdr:colOff>219075</xdr:colOff>
      <xdr:row>33</xdr:row>
      <xdr:rowOff>95250</xdr:rowOff>
    </xdr:to>
    <xdr:graphicFrame macro="">
      <xdr:nvGraphicFramePr>
        <xdr:cNvPr id="8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21</xdr:row>
      <xdr:rowOff>95250</xdr:rowOff>
    </xdr:from>
    <xdr:to>
      <xdr:col>11</xdr:col>
      <xdr:colOff>0</xdr:colOff>
      <xdr:row>33</xdr:row>
      <xdr:rowOff>95250</xdr:rowOff>
    </xdr:to>
    <xdr:graphicFrame macro="">
      <xdr:nvGraphicFramePr>
        <xdr:cNvPr id="9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36</xdr:row>
      <xdr:rowOff>95250</xdr:rowOff>
    </xdr:from>
    <xdr:to>
      <xdr:col>10</xdr:col>
      <xdr:colOff>619125</xdr:colOff>
      <xdr:row>51</xdr:row>
      <xdr:rowOff>0</xdr:rowOff>
    </xdr:to>
    <xdr:graphicFrame macro="">
      <xdr:nvGraphicFramePr>
        <xdr:cNvPr id="10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47626</xdr:rowOff>
    </xdr:from>
    <xdr:to>
      <xdr:col>10</xdr:col>
      <xdr:colOff>609600</xdr:colOff>
      <xdr:row>135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105</xdr:row>
      <xdr:rowOff>61912</xdr:rowOff>
    </xdr:from>
    <xdr:to>
      <xdr:col>10</xdr:col>
      <xdr:colOff>638175</xdr:colOff>
      <xdr:row>118</xdr:row>
      <xdr:rowOff>171450</xdr:rowOff>
    </xdr:to>
    <xdr:graphicFrame macro="">
      <xdr:nvGraphicFramePr>
        <xdr:cNvPr id="1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53</xdr:row>
      <xdr:rowOff>95250</xdr:rowOff>
    </xdr:from>
    <xdr:to>
      <xdr:col>10</xdr:col>
      <xdr:colOff>638173</xdr:colOff>
      <xdr:row>68</xdr:row>
      <xdr:rowOff>95250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47626</xdr:colOff>
      <xdr:row>71</xdr:row>
      <xdr:rowOff>109537</xdr:rowOff>
    </xdr:from>
    <xdr:to>
      <xdr:col>3</xdr:col>
      <xdr:colOff>390525</xdr:colOff>
      <xdr:row>83</xdr:row>
      <xdr:rowOff>95250</xdr:rowOff>
    </xdr:to>
    <xdr:graphicFrame macro="">
      <xdr:nvGraphicFramePr>
        <xdr:cNvPr id="1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438149</xdr:colOff>
      <xdr:row>71</xdr:row>
      <xdr:rowOff>119061</xdr:rowOff>
    </xdr:from>
    <xdr:to>
      <xdr:col>7</xdr:col>
      <xdr:colOff>219074</xdr:colOff>
      <xdr:row>83</xdr:row>
      <xdr:rowOff>95250</xdr:rowOff>
    </xdr:to>
    <xdr:graphicFrame macro="">
      <xdr:nvGraphicFramePr>
        <xdr:cNvPr id="1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647700</xdr:colOff>
      <xdr:row>18</xdr:row>
      <xdr:rowOff>123824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276225</xdr:colOff>
      <xdr:row>71</xdr:row>
      <xdr:rowOff>119062</xdr:rowOff>
    </xdr:from>
    <xdr:to>
      <xdr:col>10</xdr:col>
      <xdr:colOff>619125</xdr:colOff>
      <xdr:row>83</xdr:row>
      <xdr:rowOff>95250</xdr:rowOff>
    </xdr:to>
    <xdr:graphicFrame macro="">
      <xdr:nvGraphicFramePr>
        <xdr:cNvPr id="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38099</xdr:colOff>
      <xdr:row>86</xdr:row>
      <xdr:rowOff>76200</xdr:rowOff>
    </xdr:from>
    <xdr:to>
      <xdr:col>10</xdr:col>
      <xdr:colOff>638174</xdr:colOff>
      <xdr:row>101</xdr:row>
      <xdr:rowOff>95250</xdr:rowOff>
    </xdr:to>
    <xdr:graphicFrame macro="">
      <xdr:nvGraphicFramePr>
        <xdr:cNvPr id="1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9524</xdr:colOff>
      <xdr:row>138</xdr:row>
      <xdr:rowOff>90487</xdr:rowOff>
    </xdr:from>
    <xdr:to>
      <xdr:col>10</xdr:col>
      <xdr:colOff>638174</xdr:colOff>
      <xdr:row>152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tabSelected="1" view="pageLayout" zoomScaleNormal="100" workbookViewId="0">
      <selection activeCell="C8" sqref="C8:F8"/>
    </sheetView>
  </sheetViews>
  <sheetFormatPr defaultRowHeight="15" x14ac:dyDescent="0.25"/>
  <cols>
    <col min="1" max="1" width="4" style="1" customWidth="1"/>
    <col min="2" max="2" width="44" style="1" customWidth="1"/>
    <col min="3" max="6" width="11.85546875" style="1" customWidth="1"/>
    <col min="7" max="16384" width="9.140625" style="1"/>
  </cols>
  <sheetData>
    <row r="1" spans="1:6" x14ac:dyDescent="0.25">
      <c r="A1" s="157"/>
      <c r="B1" s="157"/>
      <c r="C1" s="157"/>
      <c r="D1" s="157"/>
      <c r="E1" s="157"/>
      <c r="F1" s="157"/>
    </row>
    <row r="2" spans="1:6" x14ac:dyDescent="0.25">
      <c r="A2" s="94"/>
      <c r="B2" s="94"/>
      <c r="C2" s="94"/>
      <c r="D2" s="94"/>
      <c r="E2" s="94"/>
      <c r="F2" s="94"/>
    </row>
    <row r="3" spans="1:6" x14ac:dyDescent="0.25">
      <c r="A3" s="93"/>
      <c r="B3" s="93"/>
      <c r="C3" s="93"/>
      <c r="D3" s="93"/>
      <c r="E3" s="93"/>
      <c r="F3" s="93"/>
    </row>
    <row r="7" spans="1:6" x14ac:dyDescent="0.25">
      <c r="A7" s="106" t="s">
        <v>0</v>
      </c>
      <c r="B7" s="106"/>
      <c r="C7" s="106"/>
      <c r="D7" s="106"/>
      <c r="E7" s="106"/>
      <c r="F7" s="106"/>
    </row>
    <row r="8" spans="1:6" ht="14.25" customHeight="1" x14ac:dyDescent="0.25">
      <c r="A8" s="95" t="s">
        <v>1</v>
      </c>
      <c r="B8" s="96"/>
      <c r="C8" s="97"/>
      <c r="D8" s="98"/>
      <c r="E8" s="98"/>
      <c r="F8" s="99"/>
    </row>
    <row r="9" spans="1:6" ht="14.25" customHeight="1" x14ac:dyDescent="0.25">
      <c r="A9" s="95" t="s">
        <v>2</v>
      </c>
      <c r="B9" s="96"/>
      <c r="C9" s="97"/>
      <c r="D9" s="98"/>
      <c r="E9" s="98"/>
      <c r="F9" s="99"/>
    </row>
    <row r="10" spans="1:6" ht="14.25" customHeight="1" x14ac:dyDescent="0.25">
      <c r="A10" s="95" t="s">
        <v>3</v>
      </c>
      <c r="B10" s="96"/>
      <c r="C10" s="97"/>
      <c r="D10" s="98"/>
      <c r="E10" s="98"/>
      <c r="F10" s="99"/>
    </row>
    <row r="11" spans="1:6" ht="14.25" customHeight="1" x14ac:dyDescent="0.25">
      <c r="A11" s="95" t="s">
        <v>4</v>
      </c>
      <c r="B11" s="96"/>
      <c r="C11" s="97"/>
      <c r="D11" s="98"/>
      <c r="E11" s="98"/>
      <c r="F11" s="99"/>
    </row>
    <row r="12" spans="1:6" ht="14.25" customHeight="1" x14ac:dyDescent="0.25">
      <c r="A12" s="95" t="s">
        <v>5</v>
      </c>
      <c r="B12" s="96"/>
      <c r="C12" s="97"/>
      <c r="D12" s="98"/>
      <c r="E12" s="98"/>
      <c r="F12" s="99"/>
    </row>
    <row r="13" spans="1:6" ht="14.25" customHeight="1" x14ac:dyDescent="0.25">
      <c r="A13" s="95" t="s">
        <v>6</v>
      </c>
      <c r="B13" s="96"/>
      <c r="C13" s="97"/>
      <c r="D13" s="98"/>
      <c r="E13" s="98"/>
      <c r="F13" s="99"/>
    </row>
    <row r="14" spans="1:6" ht="14.25" customHeight="1" x14ac:dyDescent="0.25">
      <c r="A14" s="3"/>
      <c r="B14" s="3"/>
      <c r="C14" s="3"/>
      <c r="D14" s="3"/>
      <c r="E14" s="3"/>
      <c r="F14" s="3"/>
    </row>
    <row r="15" spans="1:6" ht="14.25" customHeight="1" x14ac:dyDescent="0.25">
      <c r="A15" s="3"/>
      <c r="B15" s="3"/>
      <c r="C15" s="3"/>
      <c r="D15" s="3"/>
      <c r="E15" s="3"/>
      <c r="F15" s="3"/>
    </row>
    <row r="16" spans="1:6" ht="15.75" thickBot="1" x14ac:dyDescent="0.3"/>
    <row r="17" spans="1:6" ht="15.75" customHeight="1" thickTop="1" x14ac:dyDescent="0.25">
      <c r="A17" s="115" t="s">
        <v>50</v>
      </c>
      <c r="B17" s="116"/>
      <c r="C17" s="116"/>
      <c r="D17" s="116"/>
      <c r="E17" s="116"/>
      <c r="F17" s="117"/>
    </row>
    <row r="18" spans="1:6" ht="9.75" customHeight="1" thickBot="1" x14ac:dyDescent="0.3">
      <c r="A18" s="118"/>
      <c r="B18" s="119"/>
      <c r="C18" s="119"/>
      <c r="D18" s="119"/>
      <c r="E18" s="119"/>
      <c r="F18" s="120"/>
    </row>
    <row r="19" spans="1:6" ht="37.5" customHeight="1" thickTop="1" thickBot="1" x14ac:dyDescent="0.3">
      <c r="A19" s="113"/>
      <c r="B19" s="114"/>
      <c r="C19" s="10" t="s">
        <v>7</v>
      </c>
      <c r="D19" s="10" t="s">
        <v>8</v>
      </c>
      <c r="E19" s="10" t="s">
        <v>51</v>
      </c>
      <c r="F19" s="10" t="s">
        <v>47</v>
      </c>
    </row>
    <row r="20" spans="1:6" ht="21" customHeight="1" thickTop="1" thickBot="1" x14ac:dyDescent="0.3">
      <c r="A20" s="100" t="s">
        <v>9</v>
      </c>
      <c r="B20" s="101"/>
      <c r="C20" s="101"/>
      <c r="D20" s="101"/>
      <c r="E20" s="101"/>
      <c r="F20" s="102"/>
    </row>
    <row r="21" spans="1:6" ht="15.75" customHeight="1" thickTop="1" x14ac:dyDescent="0.25">
      <c r="A21" s="11">
        <v>1</v>
      </c>
      <c r="B21" s="47" t="s">
        <v>31</v>
      </c>
      <c r="C21" s="82"/>
      <c r="D21" s="82"/>
      <c r="E21" s="82"/>
      <c r="F21" s="50">
        <f>SUM(C21,D21,E21)</f>
        <v>0</v>
      </c>
    </row>
    <row r="22" spans="1:6" ht="15.75" customHeight="1" x14ac:dyDescent="0.25">
      <c r="A22" s="80">
        <v>2</v>
      </c>
      <c r="B22" s="9" t="s">
        <v>33</v>
      </c>
      <c r="C22" s="84"/>
      <c r="D22" s="84"/>
      <c r="E22" s="84"/>
      <c r="F22" s="50">
        <f>SUM(C22,D22,E22)</f>
        <v>0</v>
      </c>
    </row>
    <row r="23" spans="1:6" ht="15.75" customHeight="1" x14ac:dyDescent="0.25">
      <c r="A23" s="80">
        <v>3</v>
      </c>
      <c r="B23" s="9" t="s">
        <v>53</v>
      </c>
      <c r="C23" s="84"/>
      <c r="D23" s="84"/>
      <c r="E23" s="84"/>
      <c r="F23" s="50">
        <f>SUM(C23,D23,E23)</f>
        <v>0</v>
      </c>
    </row>
    <row r="24" spans="1:6" ht="15.75" customHeight="1" x14ac:dyDescent="0.25">
      <c r="A24" s="80">
        <v>4</v>
      </c>
      <c r="B24" s="9" t="s">
        <v>54</v>
      </c>
      <c r="C24" s="84"/>
      <c r="D24" s="84"/>
      <c r="E24" s="84"/>
      <c r="F24" s="50">
        <f>SUM(C24,D24,E24)</f>
        <v>0</v>
      </c>
    </row>
    <row r="25" spans="1:6" ht="15.75" customHeight="1" x14ac:dyDescent="0.25">
      <c r="A25" s="80">
        <v>5</v>
      </c>
      <c r="B25" s="9" t="s">
        <v>55</v>
      </c>
      <c r="C25" s="84"/>
      <c r="D25" s="84"/>
      <c r="E25" s="84"/>
      <c r="F25" s="50">
        <f>SUM(C25,D25,E25)</f>
        <v>0</v>
      </c>
    </row>
    <row r="26" spans="1:6" ht="56.25" customHeight="1" x14ac:dyDescent="0.25">
      <c r="A26" s="80">
        <v>6</v>
      </c>
      <c r="B26" s="46" t="s">
        <v>129</v>
      </c>
      <c r="C26" s="84"/>
      <c r="D26" s="83"/>
      <c r="E26" s="84"/>
      <c r="F26" s="85">
        <f>SUM(C26,E26)</f>
        <v>0</v>
      </c>
    </row>
    <row r="27" spans="1:6" ht="15.75" customHeight="1" x14ac:dyDescent="0.25">
      <c r="A27" s="107">
        <v>7</v>
      </c>
      <c r="B27" s="9" t="s">
        <v>10</v>
      </c>
      <c r="C27" s="108"/>
      <c r="D27" s="110"/>
      <c r="E27" s="111"/>
      <c r="F27" s="112">
        <f>SUM(C27,E27)</f>
        <v>0</v>
      </c>
    </row>
    <row r="28" spans="1:6" ht="15" hidden="1" customHeight="1" x14ac:dyDescent="0.25">
      <c r="A28" s="107"/>
      <c r="B28" s="80"/>
      <c r="C28" s="109"/>
      <c r="D28" s="110"/>
      <c r="E28" s="111"/>
      <c r="F28" s="112"/>
    </row>
    <row r="29" spans="1:6" x14ac:dyDescent="0.25">
      <c r="A29" s="80"/>
      <c r="B29" s="7" t="s">
        <v>11</v>
      </c>
      <c r="C29" s="8"/>
      <c r="D29" s="8"/>
      <c r="E29" s="8"/>
      <c r="F29" s="8"/>
    </row>
    <row r="30" spans="1:6" x14ac:dyDescent="0.25">
      <c r="A30" s="80">
        <v>8</v>
      </c>
      <c r="B30" s="9" t="s">
        <v>12</v>
      </c>
      <c r="C30" s="84"/>
      <c r="D30" s="84"/>
      <c r="E30" s="84"/>
      <c r="F30" s="50">
        <f t="shared" ref="F30:F33" si="0">SUM(C30,D30,E30)</f>
        <v>0</v>
      </c>
    </row>
    <row r="31" spans="1:6" x14ac:dyDescent="0.25">
      <c r="A31" s="80">
        <v>9</v>
      </c>
      <c r="B31" s="9" t="s">
        <v>13</v>
      </c>
      <c r="C31" s="84"/>
      <c r="D31" s="84"/>
      <c r="E31" s="84"/>
      <c r="F31" s="50">
        <f t="shared" si="0"/>
        <v>0</v>
      </c>
    </row>
    <row r="32" spans="1:6" x14ac:dyDescent="0.25">
      <c r="A32" s="80">
        <v>10</v>
      </c>
      <c r="B32" s="9" t="s">
        <v>23</v>
      </c>
      <c r="C32" s="84"/>
      <c r="D32" s="84"/>
      <c r="E32" s="84"/>
      <c r="F32" s="50">
        <f t="shared" si="0"/>
        <v>0</v>
      </c>
    </row>
    <row r="33" spans="1:6" x14ac:dyDescent="0.25">
      <c r="A33" s="80">
        <v>11</v>
      </c>
      <c r="B33" s="9" t="s">
        <v>24</v>
      </c>
      <c r="C33" s="84"/>
      <c r="D33" s="84"/>
      <c r="E33" s="84"/>
      <c r="F33" s="50">
        <f t="shared" si="0"/>
        <v>0</v>
      </c>
    </row>
    <row r="34" spans="1:6" x14ac:dyDescent="0.25">
      <c r="A34" s="80"/>
      <c r="B34" s="7" t="s">
        <v>14</v>
      </c>
      <c r="C34" s="8"/>
      <c r="D34" s="8"/>
      <c r="E34" s="8"/>
      <c r="F34" s="8"/>
    </row>
    <row r="35" spans="1:6" x14ac:dyDescent="0.25">
      <c r="A35" s="80">
        <v>12</v>
      </c>
      <c r="B35" s="9" t="s">
        <v>15</v>
      </c>
      <c r="C35" s="84"/>
      <c r="D35" s="84"/>
      <c r="E35" s="84"/>
      <c r="F35" s="50">
        <f t="shared" ref="F35:F36" si="1">SUM(C35,D35,E35)</f>
        <v>0</v>
      </c>
    </row>
    <row r="36" spans="1:6" x14ac:dyDescent="0.25">
      <c r="A36" s="80">
        <v>13</v>
      </c>
      <c r="B36" s="9" t="s">
        <v>16</v>
      </c>
      <c r="C36" s="84"/>
      <c r="D36" s="84"/>
      <c r="E36" s="84"/>
      <c r="F36" s="50">
        <f t="shared" si="1"/>
        <v>0</v>
      </c>
    </row>
    <row r="37" spans="1:6" x14ac:dyDescent="0.25">
      <c r="A37" s="80"/>
      <c r="B37" s="7" t="s">
        <v>17</v>
      </c>
      <c r="C37" s="8"/>
      <c r="D37" s="8"/>
      <c r="E37" s="8"/>
      <c r="F37" s="8"/>
    </row>
    <row r="38" spans="1:6" x14ac:dyDescent="0.25">
      <c r="A38" s="80">
        <v>14</v>
      </c>
      <c r="B38" s="9" t="s">
        <v>18</v>
      </c>
      <c r="C38" s="84"/>
      <c r="D38" s="84"/>
      <c r="E38" s="84"/>
      <c r="F38" s="50">
        <f t="shared" ref="F38:F43" si="2">SUM(C38,D38,E38)</f>
        <v>0</v>
      </c>
    </row>
    <row r="39" spans="1:6" x14ac:dyDescent="0.25">
      <c r="A39" s="80">
        <v>15</v>
      </c>
      <c r="B39" s="9" t="s">
        <v>19</v>
      </c>
      <c r="C39" s="84"/>
      <c r="D39" s="84"/>
      <c r="E39" s="84"/>
      <c r="F39" s="50">
        <f t="shared" si="2"/>
        <v>0</v>
      </c>
    </row>
    <row r="40" spans="1:6" x14ac:dyDescent="0.25">
      <c r="A40" s="80">
        <v>16</v>
      </c>
      <c r="B40" s="9" t="s">
        <v>20</v>
      </c>
      <c r="C40" s="84"/>
      <c r="D40" s="84"/>
      <c r="E40" s="84"/>
      <c r="F40" s="50">
        <f t="shared" si="2"/>
        <v>0</v>
      </c>
    </row>
    <row r="41" spans="1:6" x14ac:dyDescent="0.25">
      <c r="A41" s="80">
        <v>17</v>
      </c>
      <c r="B41" s="9" t="s">
        <v>21</v>
      </c>
      <c r="C41" s="84"/>
      <c r="D41" s="84"/>
      <c r="E41" s="84"/>
      <c r="F41" s="50">
        <f t="shared" si="2"/>
        <v>0</v>
      </c>
    </row>
    <row r="42" spans="1:6" x14ac:dyDescent="0.25">
      <c r="A42" s="80">
        <v>18</v>
      </c>
      <c r="B42" s="9" t="s">
        <v>22</v>
      </c>
      <c r="C42" s="84"/>
      <c r="D42" s="84"/>
      <c r="E42" s="84"/>
      <c r="F42" s="50">
        <f t="shared" si="2"/>
        <v>0</v>
      </c>
    </row>
    <row r="43" spans="1:6" x14ac:dyDescent="0.25">
      <c r="A43" s="80">
        <v>19</v>
      </c>
      <c r="B43" s="23" t="s">
        <v>58</v>
      </c>
      <c r="C43" s="84"/>
      <c r="D43" s="84"/>
      <c r="E43" s="84"/>
      <c r="F43" s="50">
        <f t="shared" si="2"/>
        <v>0</v>
      </c>
    </row>
    <row r="44" spans="1:6" x14ac:dyDescent="0.25">
      <c r="A44" s="38"/>
      <c r="B44" s="39"/>
      <c r="C44" s="40"/>
      <c r="D44" s="40"/>
      <c r="E44" s="40"/>
      <c r="F44" s="40"/>
    </row>
    <row r="45" spans="1:6" x14ac:dyDescent="0.25">
      <c r="A45" s="38"/>
      <c r="B45" s="39"/>
      <c r="C45" s="40"/>
      <c r="D45" s="40"/>
      <c r="E45" s="40"/>
      <c r="F45" s="40"/>
    </row>
    <row r="46" spans="1:6" x14ac:dyDescent="0.25">
      <c r="A46" s="38"/>
      <c r="B46" s="39"/>
      <c r="C46" s="40"/>
      <c r="D46" s="40"/>
      <c r="E46" s="40"/>
      <c r="F46" s="40"/>
    </row>
    <row r="48" spans="1:6" ht="15.75" thickBot="1" x14ac:dyDescent="0.3"/>
    <row r="49" spans="1:6" ht="16.5" thickTop="1" thickBot="1" x14ac:dyDescent="0.3">
      <c r="A49" s="121" t="s">
        <v>25</v>
      </c>
      <c r="B49" s="122"/>
      <c r="C49" s="122"/>
      <c r="D49" s="122"/>
      <c r="E49" s="122"/>
      <c r="F49" s="123"/>
    </row>
    <row r="50" spans="1:6" ht="29.25" customHeight="1" thickTop="1" thickBot="1" x14ac:dyDescent="0.3">
      <c r="A50" s="113"/>
      <c r="B50" s="114"/>
      <c r="C50" s="10" t="s">
        <v>7</v>
      </c>
      <c r="D50" s="10" t="s">
        <v>8</v>
      </c>
      <c r="E50" s="10" t="s">
        <v>52</v>
      </c>
      <c r="F50" s="10" t="s">
        <v>47</v>
      </c>
    </row>
    <row r="51" spans="1:6" ht="15.75" customHeight="1" thickTop="1" thickBot="1" x14ac:dyDescent="0.3">
      <c r="A51" s="100" t="s">
        <v>137</v>
      </c>
      <c r="B51" s="101"/>
      <c r="C51" s="101"/>
      <c r="D51" s="101"/>
      <c r="E51" s="101"/>
      <c r="F51" s="102"/>
    </row>
    <row r="52" spans="1:6" ht="15.75" thickTop="1" x14ac:dyDescent="0.25">
      <c r="A52" s="80">
        <v>20</v>
      </c>
      <c r="B52" s="47" t="s">
        <v>31</v>
      </c>
      <c r="C52" s="82"/>
      <c r="D52" s="82"/>
      <c r="E52" s="82"/>
      <c r="F52" s="50">
        <f t="shared" ref="F52:F56" si="3">SUM(C52,D52,E52)</f>
        <v>0</v>
      </c>
    </row>
    <row r="53" spans="1:6" x14ac:dyDescent="0.25">
      <c r="A53" s="80">
        <v>21</v>
      </c>
      <c r="B53" s="9" t="s">
        <v>33</v>
      </c>
      <c r="C53" s="84"/>
      <c r="D53" s="84"/>
      <c r="E53" s="84"/>
      <c r="F53" s="50">
        <f t="shared" si="3"/>
        <v>0</v>
      </c>
    </row>
    <row r="54" spans="1:6" x14ac:dyDescent="0.25">
      <c r="A54" s="80">
        <v>22</v>
      </c>
      <c r="B54" s="9" t="s">
        <v>54</v>
      </c>
      <c r="C54" s="84"/>
      <c r="D54" s="84"/>
      <c r="E54" s="84"/>
      <c r="F54" s="50">
        <f t="shared" si="3"/>
        <v>0</v>
      </c>
    </row>
    <row r="55" spans="1:6" x14ac:dyDescent="0.25">
      <c r="A55" s="2">
        <v>23</v>
      </c>
      <c r="B55" s="9" t="s">
        <v>55</v>
      </c>
      <c r="C55" s="84"/>
      <c r="D55" s="84"/>
      <c r="E55" s="84"/>
      <c r="F55" s="50">
        <f t="shared" si="3"/>
        <v>0</v>
      </c>
    </row>
    <row r="56" spans="1:6" ht="42.75" customHeight="1" x14ac:dyDescent="0.25">
      <c r="A56" s="80">
        <v>24</v>
      </c>
      <c r="B56" s="46" t="s">
        <v>128</v>
      </c>
      <c r="C56" s="84"/>
      <c r="D56" s="83"/>
      <c r="E56" s="84"/>
      <c r="F56" s="58">
        <f t="shared" si="3"/>
        <v>0</v>
      </c>
    </row>
    <row r="57" spans="1:6" x14ac:dyDescent="0.25">
      <c r="A57" s="80"/>
      <c r="B57" s="7" t="s">
        <v>26</v>
      </c>
      <c r="C57" s="8"/>
      <c r="D57" s="8"/>
      <c r="E57" s="8"/>
      <c r="F57" s="8"/>
    </row>
    <row r="58" spans="1:6" x14ac:dyDescent="0.25">
      <c r="A58" s="80">
        <v>25</v>
      </c>
      <c r="B58" s="9" t="s">
        <v>12</v>
      </c>
      <c r="C58" s="84"/>
      <c r="D58" s="84"/>
      <c r="E58" s="84"/>
      <c r="F58" s="50">
        <f t="shared" ref="F58:F61" si="4">SUM(C58,D58,E58)</f>
        <v>0</v>
      </c>
    </row>
    <row r="59" spans="1:6" x14ac:dyDescent="0.25">
      <c r="A59" s="80">
        <v>26</v>
      </c>
      <c r="B59" s="9" t="s">
        <v>13</v>
      </c>
      <c r="C59" s="84"/>
      <c r="D59" s="84"/>
      <c r="E59" s="84"/>
      <c r="F59" s="50">
        <f t="shared" si="4"/>
        <v>0</v>
      </c>
    </row>
    <row r="60" spans="1:6" x14ac:dyDescent="0.25">
      <c r="A60" s="80">
        <v>27</v>
      </c>
      <c r="B60" s="9" t="s">
        <v>23</v>
      </c>
      <c r="C60" s="84"/>
      <c r="D60" s="84"/>
      <c r="E60" s="84"/>
      <c r="F60" s="50">
        <f t="shared" si="4"/>
        <v>0</v>
      </c>
    </row>
    <row r="61" spans="1:6" x14ac:dyDescent="0.25">
      <c r="A61" s="80">
        <v>28</v>
      </c>
      <c r="B61" s="9" t="s">
        <v>24</v>
      </c>
      <c r="C61" s="84"/>
      <c r="D61" s="84"/>
      <c r="E61" s="84"/>
      <c r="F61" s="50">
        <f t="shared" si="4"/>
        <v>0</v>
      </c>
    </row>
    <row r="62" spans="1:6" x14ac:dyDescent="0.25">
      <c r="A62" s="80"/>
      <c r="B62" s="7" t="s">
        <v>27</v>
      </c>
      <c r="C62" s="8"/>
      <c r="D62" s="8"/>
      <c r="E62" s="8"/>
      <c r="F62" s="8"/>
    </row>
    <row r="63" spans="1:6" x14ac:dyDescent="0.25">
      <c r="A63" s="80">
        <v>29</v>
      </c>
      <c r="B63" s="9" t="s">
        <v>15</v>
      </c>
      <c r="C63" s="84"/>
      <c r="D63" s="84"/>
      <c r="E63" s="84"/>
      <c r="F63" s="50">
        <f t="shared" ref="F63:F64" si="5">SUM(C63,D63,E63)</f>
        <v>0</v>
      </c>
    </row>
    <row r="64" spans="1:6" x14ac:dyDescent="0.25">
      <c r="A64" s="80">
        <v>30</v>
      </c>
      <c r="B64" s="9" t="s">
        <v>16</v>
      </c>
      <c r="C64" s="84"/>
      <c r="D64" s="84"/>
      <c r="E64" s="84"/>
      <c r="F64" s="50">
        <f t="shared" si="5"/>
        <v>0</v>
      </c>
    </row>
    <row r="65" spans="1:6" x14ac:dyDescent="0.25">
      <c r="A65" s="80"/>
      <c r="B65" s="7" t="s">
        <v>28</v>
      </c>
      <c r="C65" s="8"/>
      <c r="D65" s="8"/>
      <c r="E65" s="8"/>
      <c r="F65" s="8"/>
    </row>
    <row r="66" spans="1:6" x14ac:dyDescent="0.25">
      <c r="A66" s="80">
        <v>31</v>
      </c>
      <c r="B66" s="9" t="s">
        <v>18</v>
      </c>
      <c r="C66" s="84"/>
      <c r="D66" s="84"/>
      <c r="E66" s="84"/>
      <c r="F66" s="50">
        <f t="shared" ref="F66:F71" si="6">SUM(C66,D66,E66)</f>
        <v>0</v>
      </c>
    </row>
    <row r="67" spans="1:6" x14ac:dyDescent="0.25">
      <c r="A67" s="80">
        <v>32</v>
      </c>
      <c r="B67" s="9" t="s">
        <v>19</v>
      </c>
      <c r="C67" s="84"/>
      <c r="D67" s="84"/>
      <c r="E67" s="84"/>
      <c r="F67" s="50">
        <f t="shared" si="6"/>
        <v>0</v>
      </c>
    </row>
    <row r="68" spans="1:6" x14ac:dyDescent="0.25">
      <c r="A68" s="80">
        <v>33</v>
      </c>
      <c r="B68" s="9" t="s">
        <v>20</v>
      </c>
      <c r="C68" s="84"/>
      <c r="D68" s="84"/>
      <c r="E68" s="84"/>
      <c r="F68" s="50">
        <f t="shared" si="6"/>
        <v>0</v>
      </c>
    </row>
    <row r="69" spans="1:6" x14ac:dyDescent="0.25">
      <c r="A69" s="80">
        <v>34</v>
      </c>
      <c r="B69" s="9" t="s">
        <v>21</v>
      </c>
      <c r="C69" s="84"/>
      <c r="D69" s="84"/>
      <c r="E69" s="84"/>
      <c r="F69" s="50">
        <f t="shared" si="6"/>
        <v>0</v>
      </c>
    </row>
    <row r="70" spans="1:6" x14ac:dyDescent="0.25">
      <c r="A70" s="80">
        <v>35</v>
      </c>
      <c r="B70" s="9" t="s">
        <v>22</v>
      </c>
      <c r="C70" s="84"/>
      <c r="D70" s="84"/>
      <c r="E70" s="84"/>
      <c r="F70" s="50">
        <f t="shared" si="6"/>
        <v>0</v>
      </c>
    </row>
    <row r="71" spans="1:6" ht="15.75" customHeight="1" thickBot="1" x14ac:dyDescent="0.3">
      <c r="A71" s="12">
        <v>36</v>
      </c>
      <c r="B71" s="46" t="s">
        <v>57</v>
      </c>
      <c r="C71" s="81"/>
      <c r="D71" s="81"/>
      <c r="E71" s="81"/>
      <c r="F71" s="50">
        <f t="shared" si="6"/>
        <v>0</v>
      </c>
    </row>
    <row r="72" spans="1:6" ht="30" customHeight="1" thickTop="1" thickBot="1" x14ac:dyDescent="0.3">
      <c r="A72" s="100" t="s">
        <v>29</v>
      </c>
      <c r="B72" s="101"/>
      <c r="C72" s="101"/>
      <c r="D72" s="101"/>
      <c r="E72" s="101"/>
      <c r="F72" s="102"/>
    </row>
    <row r="73" spans="1:6" ht="15.75" thickTop="1" x14ac:dyDescent="0.25">
      <c r="A73" s="88">
        <v>37</v>
      </c>
      <c r="B73" s="13" t="s">
        <v>34</v>
      </c>
      <c r="C73" s="90"/>
      <c r="D73" s="90"/>
      <c r="E73" s="90"/>
      <c r="F73" s="50">
        <f t="shared" ref="F73:F74" si="7">SUM(C73,D73,E73)</f>
        <v>0</v>
      </c>
    </row>
    <row r="74" spans="1:6" x14ac:dyDescent="0.25">
      <c r="A74" s="4">
        <v>38</v>
      </c>
      <c r="B74" s="5" t="s">
        <v>139</v>
      </c>
      <c r="C74" s="49"/>
      <c r="D74" s="49"/>
      <c r="E74" s="49"/>
      <c r="F74" s="50">
        <f t="shared" si="7"/>
        <v>0</v>
      </c>
    </row>
    <row r="75" spans="1:6" x14ac:dyDescent="0.25">
      <c r="A75" s="4"/>
      <c r="B75" s="7" t="s">
        <v>26</v>
      </c>
      <c r="C75" s="8"/>
      <c r="D75" s="8"/>
      <c r="E75" s="8"/>
      <c r="F75" s="8"/>
    </row>
    <row r="76" spans="1:6" x14ac:dyDescent="0.25">
      <c r="A76" s="4">
        <v>39</v>
      </c>
      <c r="B76" s="5" t="s">
        <v>12</v>
      </c>
      <c r="C76" s="49"/>
      <c r="D76" s="49"/>
      <c r="E76" s="49"/>
      <c r="F76" s="50">
        <f t="shared" ref="F76:F79" si="8">SUM(C76,D76,E76)</f>
        <v>0</v>
      </c>
    </row>
    <row r="77" spans="1:6" x14ac:dyDescent="0.25">
      <c r="A77" s="4">
        <v>40</v>
      </c>
      <c r="B77" s="5" t="s">
        <v>13</v>
      </c>
      <c r="C77" s="49"/>
      <c r="D77" s="49"/>
      <c r="E77" s="49"/>
      <c r="F77" s="50">
        <f t="shared" si="8"/>
        <v>0</v>
      </c>
    </row>
    <row r="78" spans="1:6" x14ac:dyDescent="0.25">
      <c r="A78" s="4">
        <v>41</v>
      </c>
      <c r="B78" s="5" t="s">
        <v>23</v>
      </c>
      <c r="C78" s="49"/>
      <c r="D78" s="49"/>
      <c r="E78" s="49"/>
      <c r="F78" s="50">
        <f t="shared" si="8"/>
        <v>0</v>
      </c>
    </row>
    <row r="79" spans="1:6" x14ac:dyDescent="0.25">
      <c r="A79" s="4">
        <v>42</v>
      </c>
      <c r="B79" s="5" t="s">
        <v>24</v>
      </c>
      <c r="C79" s="49"/>
      <c r="D79" s="49"/>
      <c r="E79" s="49"/>
      <c r="F79" s="50">
        <f t="shared" si="8"/>
        <v>0</v>
      </c>
    </row>
    <row r="80" spans="1:6" x14ac:dyDescent="0.25">
      <c r="A80" s="4"/>
      <c r="B80" s="7" t="s">
        <v>27</v>
      </c>
      <c r="C80" s="8"/>
      <c r="D80" s="8"/>
      <c r="E80" s="8"/>
      <c r="F80" s="8"/>
    </row>
    <row r="81" spans="1:6" x14ac:dyDescent="0.25">
      <c r="A81" s="4">
        <v>43</v>
      </c>
      <c r="B81" s="5" t="s">
        <v>15</v>
      </c>
      <c r="C81" s="49"/>
      <c r="D81" s="49"/>
      <c r="E81" s="49"/>
      <c r="F81" s="50">
        <f t="shared" ref="F81:F82" si="9">SUM(C81,D81,E81)</f>
        <v>0</v>
      </c>
    </row>
    <row r="82" spans="1:6" x14ac:dyDescent="0.25">
      <c r="A82" s="4">
        <v>44</v>
      </c>
      <c r="B82" s="5" t="s">
        <v>16</v>
      </c>
      <c r="C82" s="49"/>
      <c r="D82" s="49"/>
      <c r="E82" s="49"/>
      <c r="F82" s="50">
        <f t="shared" si="9"/>
        <v>0</v>
      </c>
    </row>
    <row r="83" spans="1:6" x14ac:dyDescent="0.25">
      <c r="A83" s="4"/>
      <c r="B83" s="7" t="s">
        <v>28</v>
      </c>
      <c r="C83" s="8"/>
      <c r="D83" s="8"/>
      <c r="E83" s="8"/>
      <c r="F83" s="8"/>
    </row>
    <row r="84" spans="1:6" x14ac:dyDescent="0.25">
      <c r="A84" s="4">
        <v>45</v>
      </c>
      <c r="B84" s="5" t="s">
        <v>18</v>
      </c>
      <c r="C84" s="49"/>
      <c r="D84" s="49"/>
      <c r="E84" s="49"/>
      <c r="F84" s="50">
        <f t="shared" ref="F84:F89" si="10">SUM(C84,D84,E84)</f>
        <v>0</v>
      </c>
    </row>
    <row r="85" spans="1:6" x14ac:dyDescent="0.25">
      <c r="A85" s="4">
        <v>46</v>
      </c>
      <c r="B85" s="5" t="s">
        <v>19</v>
      </c>
      <c r="C85" s="49"/>
      <c r="D85" s="49"/>
      <c r="E85" s="49"/>
      <c r="F85" s="50">
        <f t="shared" si="10"/>
        <v>0</v>
      </c>
    </row>
    <row r="86" spans="1:6" x14ac:dyDescent="0.25">
      <c r="A86" s="4">
        <v>47</v>
      </c>
      <c r="B86" s="5" t="s">
        <v>20</v>
      </c>
      <c r="C86" s="49"/>
      <c r="D86" s="49"/>
      <c r="E86" s="49"/>
      <c r="F86" s="50">
        <f t="shared" si="10"/>
        <v>0</v>
      </c>
    </row>
    <row r="87" spans="1:6" x14ac:dyDescent="0.25">
      <c r="A87" s="4">
        <v>48</v>
      </c>
      <c r="B87" s="5" t="s">
        <v>21</v>
      </c>
      <c r="C87" s="49"/>
      <c r="D87" s="49"/>
      <c r="E87" s="49"/>
      <c r="F87" s="50">
        <f t="shared" si="10"/>
        <v>0</v>
      </c>
    </row>
    <row r="88" spans="1:6" x14ac:dyDescent="0.25">
      <c r="A88" s="4">
        <v>49</v>
      </c>
      <c r="B88" s="5" t="s">
        <v>22</v>
      </c>
      <c r="C88" s="49"/>
      <c r="D88" s="49"/>
      <c r="E88" s="49"/>
      <c r="F88" s="50">
        <f t="shared" si="10"/>
        <v>0</v>
      </c>
    </row>
    <row r="89" spans="1:6" ht="15.75" thickBot="1" x14ac:dyDescent="0.3">
      <c r="A89" s="87">
        <v>50</v>
      </c>
      <c r="B89" s="24" t="s">
        <v>56</v>
      </c>
      <c r="C89" s="89"/>
      <c r="D89" s="89"/>
      <c r="E89" s="89"/>
      <c r="F89" s="50">
        <f t="shared" si="10"/>
        <v>0</v>
      </c>
    </row>
    <row r="90" spans="1:6" ht="15.75" customHeight="1" thickTop="1" thickBot="1" x14ac:dyDescent="0.3">
      <c r="A90" s="103" t="s">
        <v>30</v>
      </c>
      <c r="B90" s="104"/>
      <c r="C90" s="104"/>
      <c r="D90" s="104"/>
      <c r="E90" s="104"/>
      <c r="F90" s="105"/>
    </row>
    <row r="91" spans="1:6" ht="15.75" thickTop="1" x14ac:dyDescent="0.25">
      <c r="A91" s="22">
        <v>51</v>
      </c>
      <c r="B91" t="s">
        <v>59</v>
      </c>
      <c r="C91" s="51">
        <f>SUM(C22,C53,C74)</f>
        <v>0</v>
      </c>
      <c r="D91" s="51">
        <f>SUM(D22,D53,D74)</f>
        <v>0</v>
      </c>
      <c r="E91" s="51">
        <f>SUM(E22,E53,E74)</f>
        <v>0</v>
      </c>
      <c r="F91" s="50">
        <f t="shared" ref="F91:F93" si="11">SUM(C91,D91,E91)</f>
        <v>0</v>
      </c>
    </row>
    <row r="92" spans="1:6" x14ac:dyDescent="0.25">
      <c r="A92" s="4">
        <v>52</v>
      </c>
      <c r="B92" s="25" t="s">
        <v>60</v>
      </c>
      <c r="C92" s="52">
        <f>SUM(C24,C25,C53)</f>
        <v>0</v>
      </c>
      <c r="D92" s="52">
        <f>SUM(D24,D25,D53)</f>
        <v>0</v>
      </c>
      <c r="E92" s="52">
        <f>SUM(E24,E25,E53)</f>
        <v>0</v>
      </c>
      <c r="F92" s="50">
        <f t="shared" si="11"/>
        <v>0</v>
      </c>
    </row>
    <row r="93" spans="1:6" ht="15.75" customHeight="1" x14ac:dyDescent="0.25">
      <c r="A93" s="4">
        <v>53</v>
      </c>
      <c r="B93" s="25" t="s">
        <v>61</v>
      </c>
      <c r="C93" s="52">
        <f>SUM(C26,C56)</f>
        <v>0</v>
      </c>
      <c r="D93" s="83"/>
      <c r="E93" s="52">
        <f>SUM(E26,E56)</f>
        <v>0</v>
      </c>
      <c r="F93" s="50">
        <f t="shared" si="11"/>
        <v>0</v>
      </c>
    </row>
    <row r="94" spans="1:6" ht="15.75" customHeight="1" x14ac:dyDescent="0.25">
      <c r="A94" s="15"/>
      <c r="B94" s="16"/>
      <c r="C94" s="17"/>
      <c r="D94" s="18"/>
      <c r="E94" s="17"/>
      <c r="F94" s="17"/>
    </row>
  </sheetData>
  <sheetProtection password="83AF" sheet="1" objects="1" scenarios="1" selectLockedCells="1"/>
  <mergeCells count="29">
    <mergeCell ref="A72:F72"/>
    <mergeCell ref="A90:F90"/>
    <mergeCell ref="A7:F7"/>
    <mergeCell ref="A27:A28"/>
    <mergeCell ref="C27:C28"/>
    <mergeCell ref="D27:D28"/>
    <mergeCell ref="E27:E28"/>
    <mergeCell ref="F27:F28"/>
    <mergeCell ref="A19:B19"/>
    <mergeCell ref="A20:F20"/>
    <mergeCell ref="A17:F18"/>
    <mergeCell ref="A49:F49"/>
    <mergeCell ref="A50:B50"/>
    <mergeCell ref="A51:F51"/>
    <mergeCell ref="A1:F1"/>
    <mergeCell ref="A2:F2"/>
    <mergeCell ref="A3:F3"/>
    <mergeCell ref="A13:B13"/>
    <mergeCell ref="C8:F8"/>
    <mergeCell ref="C9:F9"/>
    <mergeCell ref="C10:F10"/>
    <mergeCell ref="C11:F11"/>
    <mergeCell ref="C12:F12"/>
    <mergeCell ref="C13:F13"/>
    <mergeCell ref="A8:B8"/>
    <mergeCell ref="A9:B9"/>
    <mergeCell ref="A10:B10"/>
    <mergeCell ref="A11:B11"/>
    <mergeCell ref="A12:B12"/>
  </mergeCells>
  <printOptions horizontalCentered="1"/>
  <pageMargins left="0.25" right="0.25" top="0.3" bottom="0.25" header="0.3" footer="0.3"/>
  <pageSetup orientation="portrait" r:id="rId1"/>
  <headerFooter differentFirst="1">
    <firstHeader>&amp;C&amp;"-,Bold"&amp;12&amp;K000000CONTINUUM OF CARE: HOMELESS COUNT
Emergency Shelters, Transitional Housing, and Unsheltered Count&amp;11&amp;K01+000
North Carolina Point-in-Time Count: January 28, 2015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view="pageLayout" zoomScaleNormal="100" workbookViewId="0">
      <selection activeCell="C4" sqref="C4"/>
    </sheetView>
  </sheetViews>
  <sheetFormatPr defaultRowHeight="15" x14ac:dyDescent="0.25"/>
  <cols>
    <col min="1" max="1" width="4" customWidth="1"/>
    <col min="2" max="2" width="44" customWidth="1"/>
    <col min="3" max="6" width="11.85546875" customWidth="1"/>
  </cols>
  <sheetData>
    <row r="1" spans="1:6" ht="17.25" thickTop="1" thickBot="1" x14ac:dyDescent="0.3">
      <c r="A1" s="124" t="s">
        <v>62</v>
      </c>
      <c r="B1" s="125"/>
      <c r="C1" s="125"/>
      <c r="D1" s="125"/>
      <c r="E1" s="125"/>
      <c r="F1" s="126"/>
    </row>
    <row r="2" spans="1:6" ht="31.5" thickTop="1" thickBot="1" x14ac:dyDescent="0.3">
      <c r="A2" s="127"/>
      <c r="B2" s="127"/>
      <c r="C2" s="14" t="s">
        <v>7</v>
      </c>
      <c r="D2" s="14" t="s">
        <v>8</v>
      </c>
      <c r="E2" s="14" t="s">
        <v>52</v>
      </c>
      <c r="F2" s="14" t="s">
        <v>47</v>
      </c>
    </row>
    <row r="3" spans="1:6" ht="16.5" thickTop="1" thickBot="1" x14ac:dyDescent="0.3">
      <c r="A3" s="128" t="s">
        <v>35</v>
      </c>
      <c r="B3" s="129"/>
      <c r="C3" s="129"/>
      <c r="D3" s="129"/>
      <c r="E3" s="129"/>
      <c r="F3" s="130"/>
    </row>
    <row r="4" spans="1:6" ht="15.75" thickTop="1" x14ac:dyDescent="0.25">
      <c r="A4" s="88">
        <v>54</v>
      </c>
      <c r="B4" s="13" t="s">
        <v>36</v>
      </c>
      <c r="C4" s="90"/>
      <c r="D4" s="90"/>
      <c r="E4" s="90"/>
      <c r="F4" s="91">
        <f>SUM(C4,D4,E4)</f>
        <v>0</v>
      </c>
    </row>
    <row r="5" spans="1:6" x14ac:dyDescent="0.25">
      <c r="A5" s="4">
        <v>55</v>
      </c>
      <c r="B5" s="5" t="s">
        <v>37</v>
      </c>
      <c r="C5" s="49"/>
      <c r="D5" s="49"/>
      <c r="E5" s="49"/>
      <c r="F5" s="91">
        <f t="shared" ref="F5:F7" si="0">SUM(C5,D5,E5)</f>
        <v>0</v>
      </c>
    </row>
    <row r="6" spans="1:6" x14ac:dyDescent="0.25">
      <c r="A6" s="4">
        <v>56</v>
      </c>
      <c r="B6" s="5" t="s">
        <v>38</v>
      </c>
      <c r="C6" s="49"/>
      <c r="D6" s="49"/>
      <c r="E6" s="49"/>
      <c r="F6" s="91">
        <f t="shared" si="0"/>
        <v>0</v>
      </c>
    </row>
    <row r="7" spans="1:6" ht="15.75" thickBot="1" x14ac:dyDescent="0.3">
      <c r="A7" s="87">
        <v>57</v>
      </c>
      <c r="B7" s="86" t="s">
        <v>39</v>
      </c>
      <c r="C7" s="89"/>
      <c r="D7" s="89"/>
      <c r="E7" s="89"/>
      <c r="F7" s="91">
        <f t="shared" si="0"/>
        <v>0</v>
      </c>
    </row>
    <row r="8" spans="1:6" ht="16.5" customHeight="1" thickTop="1" thickBot="1" x14ac:dyDescent="0.3">
      <c r="A8" s="128" t="s">
        <v>42</v>
      </c>
      <c r="B8" s="129"/>
      <c r="C8" s="129"/>
      <c r="D8" s="129"/>
      <c r="E8" s="129"/>
      <c r="F8" s="130"/>
    </row>
    <row r="9" spans="1:6" ht="15.75" thickTop="1" x14ac:dyDescent="0.25">
      <c r="A9" s="88">
        <v>58</v>
      </c>
      <c r="B9" s="13" t="s">
        <v>40</v>
      </c>
      <c r="C9" s="90"/>
      <c r="D9" s="90"/>
      <c r="E9" s="90"/>
      <c r="F9" s="91">
        <f t="shared" ref="F9:F11" si="1">SUM(C9,D9,E9)</f>
        <v>0</v>
      </c>
    </row>
    <row r="10" spans="1:6" x14ac:dyDescent="0.25">
      <c r="A10" s="4">
        <v>59</v>
      </c>
      <c r="B10" s="19" t="s">
        <v>48</v>
      </c>
      <c r="C10" s="49"/>
      <c r="D10" s="49"/>
      <c r="E10" s="49"/>
      <c r="F10" s="91">
        <f t="shared" si="1"/>
        <v>0</v>
      </c>
    </row>
    <row r="11" spans="1:6" x14ac:dyDescent="0.25">
      <c r="A11" s="4">
        <v>60</v>
      </c>
      <c r="B11" s="5" t="s">
        <v>41</v>
      </c>
      <c r="C11" s="49"/>
      <c r="D11" s="49"/>
      <c r="E11" s="49"/>
      <c r="F11" s="91">
        <f t="shared" si="1"/>
        <v>0</v>
      </c>
    </row>
  </sheetData>
  <sheetProtection password="83AF" sheet="1" objects="1" scenarios="1" selectLockedCells="1"/>
  <mergeCells count="4">
    <mergeCell ref="A1:F1"/>
    <mergeCell ref="A2:B2"/>
    <mergeCell ref="A3:F3"/>
    <mergeCell ref="A8:F8"/>
  </mergeCells>
  <printOptions horizontalCentered="1"/>
  <pageMargins left="0.25" right="0.25" top="0.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view="pageLayout" zoomScaleNormal="100" workbookViewId="0">
      <selection activeCell="C5" sqref="C5"/>
    </sheetView>
  </sheetViews>
  <sheetFormatPr defaultRowHeight="15" x14ac:dyDescent="0.25"/>
  <cols>
    <col min="1" max="1" width="4" customWidth="1"/>
    <col min="2" max="2" width="46.7109375" customWidth="1"/>
    <col min="3" max="6" width="11.85546875" customWidth="1"/>
  </cols>
  <sheetData>
    <row r="1" spans="1:6" ht="16.5" thickTop="1" x14ac:dyDescent="0.25">
      <c r="A1" s="115" t="s">
        <v>64</v>
      </c>
      <c r="B1" s="116"/>
      <c r="C1" s="116"/>
      <c r="D1" s="116"/>
      <c r="E1" s="116"/>
      <c r="F1" s="117"/>
    </row>
    <row r="2" spans="1:6" ht="33" customHeight="1" thickBot="1" x14ac:dyDescent="0.3">
      <c r="A2" s="118" t="s">
        <v>63</v>
      </c>
      <c r="B2" s="119"/>
      <c r="C2" s="119"/>
      <c r="D2" s="119"/>
      <c r="E2" s="119"/>
      <c r="F2" s="120"/>
    </row>
    <row r="3" spans="1:6" ht="33" customHeight="1" thickTop="1" thickBot="1" x14ac:dyDescent="0.3">
      <c r="A3" s="26"/>
      <c r="B3" s="27"/>
      <c r="C3" s="10" t="s">
        <v>7</v>
      </c>
      <c r="D3" s="10" t="s">
        <v>8</v>
      </c>
      <c r="E3" s="10" t="s">
        <v>52</v>
      </c>
      <c r="F3" s="10" t="s">
        <v>47</v>
      </c>
    </row>
    <row r="4" spans="1:6" ht="16.5" customHeight="1" thickTop="1" thickBot="1" x14ac:dyDescent="0.3">
      <c r="A4" s="100" t="s">
        <v>43</v>
      </c>
      <c r="B4" s="101"/>
      <c r="C4" s="101"/>
      <c r="D4" s="101"/>
      <c r="E4" s="101"/>
      <c r="F4" s="102"/>
    </row>
    <row r="5" spans="1:6" ht="15.75" thickTop="1" x14ac:dyDescent="0.25">
      <c r="A5" s="88">
        <v>61</v>
      </c>
      <c r="B5" s="13" t="s">
        <v>31</v>
      </c>
      <c r="C5" s="90"/>
      <c r="D5" s="90"/>
      <c r="E5" s="90"/>
      <c r="F5" s="91">
        <f>SUM(C5,D5,E5)</f>
        <v>0</v>
      </c>
    </row>
    <row r="6" spans="1:6" x14ac:dyDescent="0.25">
      <c r="A6" s="4">
        <v>62</v>
      </c>
      <c r="B6" s="5" t="s">
        <v>33</v>
      </c>
      <c r="C6" s="49"/>
      <c r="D6" s="49"/>
      <c r="E6" s="49"/>
      <c r="F6" s="91">
        <f t="shared" ref="F6:F10" si="0">SUM(C6,D6,E6)</f>
        <v>0</v>
      </c>
    </row>
    <row r="7" spans="1:6" x14ac:dyDescent="0.25">
      <c r="A7" s="4">
        <v>63</v>
      </c>
      <c r="B7" s="5" t="s">
        <v>140</v>
      </c>
      <c r="C7" s="49"/>
      <c r="D7" s="49"/>
      <c r="E7" s="49"/>
      <c r="F7" s="91">
        <f t="shared" si="0"/>
        <v>0</v>
      </c>
    </row>
    <row r="8" spans="1:6" x14ac:dyDescent="0.25">
      <c r="A8" s="131">
        <v>64</v>
      </c>
      <c r="B8" s="46" t="s">
        <v>32</v>
      </c>
      <c r="C8" s="133"/>
      <c r="D8" s="135"/>
      <c r="E8" s="133"/>
      <c r="F8" s="138">
        <f t="shared" si="0"/>
        <v>0</v>
      </c>
    </row>
    <row r="9" spans="1:6" ht="39" x14ac:dyDescent="0.25">
      <c r="A9" s="132"/>
      <c r="B9" s="21" t="s">
        <v>65</v>
      </c>
      <c r="C9" s="137"/>
      <c r="D9" s="136"/>
      <c r="E9" s="137"/>
      <c r="F9" s="139"/>
    </row>
    <row r="10" spans="1:6" x14ac:dyDescent="0.25">
      <c r="A10" s="4">
        <v>65</v>
      </c>
      <c r="B10" s="28" t="s">
        <v>10</v>
      </c>
      <c r="C10" s="49"/>
      <c r="D10" s="53"/>
      <c r="E10" s="49"/>
      <c r="F10" s="91">
        <f t="shared" si="0"/>
        <v>0</v>
      </c>
    </row>
    <row r="11" spans="1:6" x14ac:dyDescent="0.25">
      <c r="A11" s="4"/>
      <c r="B11" s="7" t="s">
        <v>44</v>
      </c>
      <c r="C11" s="8"/>
      <c r="D11" s="8"/>
      <c r="E11" s="8"/>
      <c r="F11" s="8"/>
    </row>
    <row r="12" spans="1:6" x14ac:dyDescent="0.25">
      <c r="A12" s="4">
        <v>66</v>
      </c>
      <c r="B12" s="5" t="s">
        <v>12</v>
      </c>
      <c r="C12" s="49"/>
      <c r="D12" s="49"/>
      <c r="E12" s="49"/>
      <c r="F12" s="91">
        <f t="shared" ref="F12:F15" si="1">SUM(C12,D12,E12)</f>
        <v>0</v>
      </c>
    </row>
    <row r="13" spans="1:6" x14ac:dyDescent="0.25">
      <c r="A13" s="4">
        <v>67</v>
      </c>
      <c r="B13" s="5" t="s">
        <v>13</v>
      </c>
      <c r="C13" s="49"/>
      <c r="D13" s="49"/>
      <c r="E13" s="49"/>
      <c r="F13" s="91">
        <f t="shared" si="1"/>
        <v>0</v>
      </c>
    </row>
    <row r="14" spans="1:6" x14ac:dyDescent="0.25">
      <c r="A14" s="4">
        <v>68</v>
      </c>
      <c r="B14" s="5" t="s">
        <v>23</v>
      </c>
      <c r="C14" s="49"/>
      <c r="D14" s="49"/>
      <c r="E14" s="49"/>
      <c r="F14" s="91">
        <f t="shared" si="1"/>
        <v>0</v>
      </c>
    </row>
    <row r="15" spans="1:6" x14ac:dyDescent="0.25">
      <c r="A15" s="4">
        <v>69</v>
      </c>
      <c r="B15" s="5" t="s">
        <v>24</v>
      </c>
      <c r="C15" s="49"/>
      <c r="D15" s="49"/>
      <c r="E15" s="49"/>
      <c r="F15" s="91">
        <f t="shared" si="1"/>
        <v>0</v>
      </c>
    </row>
    <row r="16" spans="1:6" x14ac:dyDescent="0.25">
      <c r="A16" s="4"/>
      <c r="B16" s="7" t="s">
        <v>45</v>
      </c>
      <c r="C16" s="8"/>
      <c r="D16" s="8"/>
      <c r="E16" s="8"/>
      <c r="F16" s="8"/>
    </row>
    <row r="17" spans="1:6" x14ac:dyDescent="0.25">
      <c r="A17" s="4">
        <v>70</v>
      </c>
      <c r="B17" s="5" t="s">
        <v>15</v>
      </c>
      <c r="C17" s="49"/>
      <c r="D17" s="49"/>
      <c r="E17" s="49"/>
      <c r="F17" s="91">
        <f t="shared" ref="F17:F18" si="2">SUM(C17,D17,E17)</f>
        <v>0</v>
      </c>
    </row>
    <row r="18" spans="1:6" x14ac:dyDescent="0.25">
      <c r="A18" s="4">
        <v>71</v>
      </c>
      <c r="B18" s="5" t="s">
        <v>16</v>
      </c>
      <c r="C18" s="49"/>
      <c r="D18" s="49"/>
      <c r="E18" s="49"/>
      <c r="F18" s="91">
        <f t="shared" si="2"/>
        <v>0</v>
      </c>
    </row>
    <row r="19" spans="1:6" x14ac:dyDescent="0.25">
      <c r="A19" s="4"/>
      <c r="B19" s="7" t="s">
        <v>46</v>
      </c>
      <c r="C19" s="8"/>
      <c r="D19" s="8"/>
      <c r="E19" s="8"/>
      <c r="F19" s="8"/>
    </row>
    <row r="20" spans="1:6" x14ac:dyDescent="0.25">
      <c r="A20" s="4">
        <v>72</v>
      </c>
      <c r="B20" s="5" t="s">
        <v>18</v>
      </c>
      <c r="C20" s="49"/>
      <c r="D20" s="49"/>
      <c r="E20" s="49"/>
      <c r="F20" s="91">
        <f t="shared" ref="F20:F25" si="3">SUM(C20,D20,E20)</f>
        <v>0</v>
      </c>
    </row>
    <row r="21" spans="1:6" x14ac:dyDescent="0.25">
      <c r="A21" s="4">
        <v>73</v>
      </c>
      <c r="B21" s="5" t="s">
        <v>19</v>
      </c>
      <c r="C21" s="49"/>
      <c r="D21" s="49"/>
      <c r="E21" s="49"/>
      <c r="F21" s="91">
        <f t="shared" si="3"/>
        <v>0</v>
      </c>
    </row>
    <row r="22" spans="1:6" x14ac:dyDescent="0.25">
      <c r="A22" s="4">
        <v>74</v>
      </c>
      <c r="B22" s="5" t="s">
        <v>20</v>
      </c>
      <c r="C22" s="49"/>
      <c r="D22" s="49"/>
      <c r="E22" s="49"/>
      <c r="F22" s="91">
        <f t="shared" si="3"/>
        <v>0</v>
      </c>
    </row>
    <row r="23" spans="1:6" x14ac:dyDescent="0.25">
      <c r="A23" s="4">
        <v>75</v>
      </c>
      <c r="B23" s="5" t="s">
        <v>21</v>
      </c>
      <c r="C23" s="49"/>
      <c r="D23" s="49"/>
      <c r="E23" s="49"/>
      <c r="F23" s="91">
        <f t="shared" si="3"/>
        <v>0</v>
      </c>
    </row>
    <row r="24" spans="1:6" x14ac:dyDescent="0.25">
      <c r="A24" s="4">
        <v>76</v>
      </c>
      <c r="B24" s="5" t="s">
        <v>22</v>
      </c>
      <c r="C24" s="49"/>
      <c r="D24" s="49"/>
      <c r="E24" s="49"/>
      <c r="F24" s="91">
        <f t="shared" si="3"/>
        <v>0</v>
      </c>
    </row>
    <row r="25" spans="1:6" ht="15.75" thickBot="1" x14ac:dyDescent="0.3">
      <c r="A25" s="87">
        <v>77</v>
      </c>
      <c r="B25" t="s">
        <v>66</v>
      </c>
      <c r="C25" s="89"/>
      <c r="D25" s="89"/>
      <c r="E25" s="89"/>
      <c r="F25" s="91">
        <f t="shared" si="3"/>
        <v>0</v>
      </c>
    </row>
    <row r="26" spans="1:6" ht="16.5" thickTop="1" thickBot="1" x14ac:dyDescent="0.3">
      <c r="A26" s="100" t="s">
        <v>138</v>
      </c>
      <c r="B26" s="101"/>
      <c r="C26" s="101"/>
      <c r="D26" s="101"/>
      <c r="E26" s="101"/>
      <c r="F26" s="102"/>
    </row>
    <row r="27" spans="1:6" ht="15.75" thickTop="1" x14ac:dyDescent="0.25">
      <c r="A27" s="88">
        <v>78</v>
      </c>
      <c r="B27" s="13" t="s">
        <v>31</v>
      </c>
      <c r="C27" s="90"/>
      <c r="D27" s="90"/>
      <c r="E27" s="90"/>
      <c r="F27" s="91">
        <f t="shared" ref="F27:F30" si="4">SUM(C27,D27,E27)</f>
        <v>0</v>
      </c>
    </row>
    <row r="28" spans="1:6" x14ac:dyDescent="0.25">
      <c r="A28" s="4">
        <v>79</v>
      </c>
      <c r="B28" s="5" t="s">
        <v>33</v>
      </c>
      <c r="C28" s="49"/>
      <c r="D28" s="49"/>
      <c r="E28" s="49"/>
      <c r="F28" s="91">
        <f t="shared" si="4"/>
        <v>0</v>
      </c>
    </row>
    <row r="29" spans="1:6" x14ac:dyDescent="0.25">
      <c r="A29" s="4">
        <v>80</v>
      </c>
      <c r="B29" s="5" t="s">
        <v>140</v>
      </c>
      <c r="C29" s="49"/>
      <c r="D29" s="49"/>
      <c r="E29" s="49"/>
      <c r="F29" s="91">
        <f t="shared" si="4"/>
        <v>0</v>
      </c>
    </row>
    <row r="30" spans="1:6" x14ac:dyDescent="0.25">
      <c r="A30" s="131">
        <v>81</v>
      </c>
      <c r="B30" s="86" t="s">
        <v>49</v>
      </c>
      <c r="C30" s="133"/>
      <c r="D30" s="135"/>
      <c r="E30" s="133"/>
      <c r="F30" s="138">
        <f t="shared" si="4"/>
        <v>0</v>
      </c>
    </row>
    <row r="31" spans="1:6" ht="26.25" x14ac:dyDescent="0.25">
      <c r="A31" s="132"/>
      <c r="B31" s="29" t="s">
        <v>67</v>
      </c>
      <c r="C31" s="134"/>
      <c r="D31" s="136"/>
      <c r="E31" s="137"/>
      <c r="F31" s="139"/>
    </row>
    <row r="32" spans="1:6" x14ac:dyDescent="0.25">
      <c r="A32" s="4"/>
      <c r="B32" s="20" t="s">
        <v>44</v>
      </c>
      <c r="C32" s="8"/>
      <c r="D32" s="8"/>
      <c r="E32" s="8"/>
      <c r="F32" s="8"/>
    </row>
    <row r="33" spans="1:6" x14ac:dyDescent="0.25">
      <c r="A33" s="4">
        <v>82</v>
      </c>
      <c r="B33" s="5" t="s">
        <v>12</v>
      </c>
      <c r="C33" s="49"/>
      <c r="D33" s="49"/>
      <c r="E33" s="49"/>
      <c r="F33" s="91">
        <f t="shared" ref="F33:F36" si="5">SUM(C33,D33,E33)</f>
        <v>0</v>
      </c>
    </row>
    <row r="34" spans="1:6" x14ac:dyDescent="0.25">
      <c r="A34" s="4">
        <v>83</v>
      </c>
      <c r="B34" s="5" t="s">
        <v>13</v>
      </c>
      <c r="C34" s="49"/>
      <c r="D34" s="49"/>
      <c r="E34" s="49"/>
      <c r="F34" s="91">
        <f t="shared" si="5"/>
        <v>0</v>
      </c>
    </row>
    <row r="35" spans="1:6" x14ac:dyDescent="0.25">
      <c r="A35" s="4">
        <v>84</v>
      </c>
      <c r="B35" s="5" t="s">
        <v>23</v>
      </c>
      <c r="C35" s="49"/>
      <c r="D35" s="49"/>
      <c r="E35" s="49"/>
      <c r="F35" s="91">
        <f t="shared" si="5"/>
        <v>0</v>
      </c>
    </row>
    <row r="36" spans="1:6" x14ac:dyDescent="0.25">
      <c r="A36" s="4">
        <v>85</v>
      </c>
      <c r="B36" s="5" t="s">
        <v>24</v>
      </c>
      <c r="C36" s="49"/>
      <c r="D36" s="49"/>
      <c r="E36" s="49"/>
      <c r="F36" s="91">
        <f t="shared" si="5"/>
        <v>0</v>
      </c>
    </row>
    <row r="37" spans="1:6" x14ac:dyDescent="0.25">
      <c r="A37" s="4"/>
      <c r="B37" s="7" t="s">
        <v>45</v>
      </c>
      <c r="C37" s="8"/>
      <c r="D37" s="8"/>
      <c r="E37" s="8"/>
      <c r="F37" s="8"/>
    </row>
    <row r="38" spans="1:6" x14ac:dyDescent="0.25">
      <c r="A38" s="4">
        <v>86</v>
      </c>
      <c r="B38" s="5" t="s">
        <v>15</v>
      </c>
      <c r="C38" s="49"/>
      <c r="D38" s="49"/>
      <c r="E38" s="49"/>
      <c r="F38" s="91">
        <f t="shared" ref="F38:F39" si="6">SUM(C38,D38,E38)</f>
        <v>0</v>
      </c>
    </row>
    <row r="39" spans="1:6" x14ac:dyDescent="0.25">
      <c r="A39" s="4">
        <v>87</v>
      </c>
      <c r="B39" s="5" t="s">
        <v>16</v>
      </c>
      <c r="C39" s="49"/>
      <c r="D39" s="49"/>
      <c r="E39" s="49"/>
      <c r="F39" s="91">
        <f t="shared" si="6"/>
        <v>0</v>
      </c>
    </row>
    <row r="40" spans="1:6" x14ac:dyDescent="0.25">
      <c r="A40" s="4"/>
      <c r="B40" s="7" t="s">
        <v>46</v>
      </c>
      <c r="C40" s="8"/>
      <c r="D40" s="8"/>
      <c r="E40" s="8"/>
      <c r="F40" s="8"/>
    </row>
    <row r="41" spans="1:6" x14ac:dyDescent="0.25">
      <c r="A41" s="4">
        <v>88</v>
      </c>
      <c r="B41" s="5" t="s">
        <v>18</v>
      </c>
      <c r="C41" s="49"/>
      <c r="D41" s="49"/>
      <c r="E41" s="49"/>
      <c r="F41" s="91">
        <f t="shared" ref="F41:F46" si="7">SUM(C41,D41,E41)</f>
        <v>0</v>
      </c>
    </row>
    <row r="42" spans="1:6" x14ac:dyDescent="0.25">
      <c r="A42" s="4">
        <v>89</v>
      </c>
      <c r="B42" s="5" t="s">
        <v>19</v>
      </c>
      <c r="C42" s="49"/>
      <c r="D42" s="49"/>
      <c r="E42" s="49"/>
      <c r="F42" s="91">
        <f t="shared" si="7"/>
        <v>0</v>
      </c>
    </row>
    <row r="43" spans="1:6" x14ac:dyDescent="0.25">
      <c r="A43" s="4">
        <v>90</v>
      </c>
      <c r="B43" s="5" t="s">
        <v>20</v>
      </c>
      <c r="C43" s="49"/>
      <c r="D43" s="49"/>
      <c r="E43" s="49"/>
      <c r="F43" s="91">
        <f t="shared" si="7"/>
        <v>0</v>
      </c>
    </row>
    <row r="44" spans="1:6" x14ac:dyDescent="0.25">
      <c r="A44" s="4">
        <v>91</v>
      </c>
      <c r="B44" s="5" t="s">
        <v>21</v>
      </c>
      <c r="C44" s="49"/>
      <c r="D44" s="49"/>
      <c r="E44" s="49"/>
      <c r="F44" s="91">
        <f t="shared" si="7"/>
        <v>0</v>
      </c>
    </row>
    <row r="45" spans="1:6" x14ac:dyDescent="0.25">
      <c r="A45" s="4">
        <v>92</v>
      </c>
      <c r="B45" s="5" t="s">
        <v>22</v>
      </c>
      <c r="C45" s="49"/>
      <c r="D45" s="49"/>
      <c r="E45" s="49"/>
      <c r="F45" s="91">
        <f t="shared" si="7"/>
        <v>0</v>
      </c>
    </row>
    <row r="46" spans="1:6" x14ac:dyDescent="0.25">
      <c r="A46" s="4">
        <v>93</v>
      </c>
      <c r="B46" s="25" t="s">
        <v>68</v>
      </c>
      <c r="C46" s="49"/>
      <c r="D46" s="49"/>
      <c r="E46" s="49"/>
      <c r="F46" s="91">
        <f t="shared" si="7"/>
        <v>0</v>
      </c>
    </row>
  </sheetData>
  <sheetProtection password="83AF" sheet="1" objects="1" scenarios="1" selectLockedCells="1"/>
  <mergeCells count="14">
    <mergeCell ref="A1:F1"/>
    <mergeCell ref="A2:F2"/>
    <mergeCell ref="A4:F4"/>
    <mergeCell ref="A8:A9"/>
    <mergeCell ref="C8:C9"/>
    <mergeCell ref="D8:D9"/>
    <mergeCell ref="E8:E9"/>
    <mergeCell ref="F8:F9"/>
    <mergeCell ref="A26:F26"/>
    <mergeCell ref="A30:A31"/>
    <mergeCell ref="C30:C31"/>
    <mergeCell ref="D30:D31"/>
    <mergeCell ref="E30:E31"/>
    <mergeCell ref="F30:F31"/>
  </mergeCells>
  <printOptions horizontalCentered="1"/>
  <pageMargins left="0.25" right="0.25" top="0.3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view="pageLayout" zoomScaleNormal="100" workbookViewId="0">
      <selection activeCell="C4" sqref="C4"/>
    </sheetView>
  </sheetViews>
  <sheetFormatPr defaultRowHeight="15" x14ac:dyDescent="0.25"/>
  <cols>
    <col min="1" max="1" width="4" customWidth="1"/>
    <col min="2" max="2" width="49.5703125" customWidth="1"/>
    <col min="3" max="6" width="11.85546875" customWidth="1"/>
  </cols>
  <sheetData>
    <row r="1" spans="1:6" ht="16.5" thickTop="1" x14ac:dyDescent="0.25">
      <c r="A1" s="115" t="s">
        <v>69</v>
      </c>
      <c r="B1" s="116"/>
      <c r="C1" s="116"/>
      <c r="D1" s="116"/>
      <c r="E1" s="116"/>
      <c r="F1" s="117"/>
    </row>
    <row r="2" spans="1:6" ht="33" customHeight="1" thickBot="1" x14ac:dyDescent="0.3">
      <c r="A2" s="118" t="s">
        <v>70</v>
      </c>
      <c r="B2" s="119"/>
      <c r="C2" s="119"/>
      <c r="D2" s="119"/>
      <c r="E2" s="119"/>
      <c r="F2" s="120"/>
    </row>
    <row r="3" spans="1:6" ht="30.75" thickTop="1" x14ac:dyDescent="0.25">
      <c r="A3" s="26"/>
      <c r="B3" s="27"/>
      <c r="C3" s="10" t="s">
        <v>7</v>
      </c>
      <c r="D3" s="10" t="s">
        <v>8</v>
      </c>
      <c r="E3" s="10" t="s">
        <v>52</v>
      </c>
      <c r="F3" s="10" t="s">
        <v>47</v>
      </c>
    </row>
    <row r="4" spans="1:6" x14ac:dyDescent="0.25">
      <c r="A4" s="30">
        <v>94</v>
      </c>
      <c r="B4" s="86" t="s">
        <v>71</v>
      </c>
      <c r="C4" s="54"/>
      <c r="D4" s="49"/>
      <c r="E4" s="49"/>
      <c r="F4" s="6">
        <f>SUM(C4,D4,E4)</f>
        <v>0</v>
      </c>
    </row>
    <row r="5" spans="1:6" x14ac:dyDescent="0.25">
      <c r="A5" s="140">
        <v>95</v>
      </c>
      <c r="B5" s="86" t="s">
        <v>72</v>
      </c>
      <c r="C5" s="133"/>
      <c r="D5" s="133"/>
      <c r="E5" s="133"/>
      <c r="F5" s="138">
        <f t="shared" ref="F5:F19" si="0">SUM(C5,D5,E5)</f>
        <v>0</v>
      </c>
    </row>
    <row r="6" spans="1:6" ht="15" customHeight="1" x14ac:dyDescent="0.25">
      <c r="A6" s="141"/>
      <c r="B6" s="88" t="s">
        <v>73</v>
      </c>
      <c r="C6" s="137"/>
      <c r="D6" s="137"/>
      <c r="E6" s="137"/>
      <c r="F6" s="139"/>
    </row>
    <row r="7" spans="1:6" x14ac:dyDescent="0.25">
      <c r="A7" s="140">
        <v>96</v>
      </c>
      <c r="B7" s="86" t="s">
        <v>74</v>
      </c>
      <c r="C7" s="133"/>
      <c r="D7" s="142"/>
      <c r="E7" s="133"/>
      <c r="F7" s="138">
        <f t="shared" si="0"/>
        <v>0</v>
      </c>
    </row>
    <row r="8" spans="1:6" ht="25.5" x14ac:dyDescent="0.25">
      <c r="A8" s="141"/>
      <c r="B8" s="88" t="s">
        <v>79</v>
      </c>
      <c r="C8" s="137"/>
      <c r="D8" s="143"/>
      <c r="E8" s="137"/>
      <c r="F8" s="139"/>
    </row>
    <row r="9" spans="1:6" x14ac:dyDescent="0.25">
      <c r="A9" s="31">
        <v>97</v>
      </c>
      <c r="B9" s="5" t="s">
        <v>33</v>
      </c>
      <c r="C9" s="55"/>
      <c r="D9" s="92"/>
      <c r="E9" s="89"/>
      <c r="F9" s="6">
        <f t="shared" si="0"/>
        <v>0</v>
      </c>
    </row>
    <row r="10" spans="1:6" x14ac:dyDescent="0.25">
      <c r="A10" s="31">
        <v>98</v>
      </c>
      <c r="B10" s="19" t="s">
        <v>75</v>
      </c>
      <c r="C10" s="55"/>
      <c r="D10" s="92"/>
      <c r="E10" s="89"/>
      <c r="F10" s="6">
        <f t="shared" si="0"/>
        <v>0</v>
      </c>
    </row>
    <row r="11" spans="1:6" x14ac:dyDescent="0.25">
      <c r="A11" s="31">
        <v>99</v>
      </c>
      <c r="B11" s="19" t="s">
        <v>76</v>
      </c>
      <c r="C11" s="55"/>
      <c r="D11" s="92"/>
      <c r="E11" s="89"/>
      <c r="F11" s="6">
        <f t="shared" si="0"/>
        <v>0</v>
      </c>
    </row>
    <row r="12" spans="1:6" x14ac:dyDescent="0.25">
      <c r="A12" s="31">
        <v>100</v>
      </c>
      <c r="B12" s="5" t="s">
        <v>77</v>
      </c>
      <c r="C12" s="55"/>
      <c r="D12" s="92"/>
      <c r="E12" s="89"/>
      <c r="F12" s="6">
        <f t="shared" si="0"/>
        <v>0</v>
      </c>
    </row>
    <row r="13" spans="1:6" x14ac:dyDescent="0.25">
      <c r="A13" s="31">
        <v>101</v>
      </c>
      <c r="B13" s="5" t="s">
        <v>78</v>
      </c>
      <c r="C13" s="55"/>
      <c r="D13" s="92"/>
      <c r="E13" s="89"/>
      <c r="F13" s="6">
        <f t="shared" si="0"/>
        <v>0</v>
      </c>
    </row>
    <row r="14" spans="1:6" x14ac:dyDescent="0.25">
      <c r="A14" s="140">
        <v>102</v>
      </c>
      <c r="B14" s="24" t="s">
        <v>85</v>
      </c>
      <c r="C14" s="133"/>
      <c r="D14" s="142"/>
      <c r="E14" s="133"/>
      <c r="F14" s="138">
        <f t="shared" si="0"/>
        <v>0</v>
      </c>
    </row>
    <row r="15" spans="1:6" x14ac:dyDescent="0.25">
      <c r="A15" s="141"/>
      <c r="B15" s="32" t="s">
        <v>80</v>
      </c>
      <c r="C15" s="137"/>
      <c r="D15" s="143"/>
      <c r="E15" s="137"/>
      <c r="F15" s="139"/>
    </row>
    <row r="16" spans="1:6" x14ac:dyDescent="0.25">
      <c r="A16" s="131">
        <v>103</v>
      </c>
      <c r="B16" s="34" t="s">
        <v>81</v>
      </c>
      <c r="C16" s="133"/>
      <c r="D16" s="142"/>
      <c r="E16" s="133"/>
      <c r="F16" s="138">
        <f t="shared" si="0"/>
        <v>0</v>
      </c>
    </row>
    <row r="17" spans="1:6" x14ac:dyDescent="0.25">
      <c r="A17" s="132"/>
      <c r="B17" s="33" t="s">
        <v>82</v>
      </c>
      <c r="C17" s="137"/>
      <c r="D17" s="143"/>
      <c r="E17" s="137"/>
      <c r="F17" s="139"/>
    </row>
    <row r="18" spans="1:6" x14ac:dyDescent="0.25">
      <c r="A18" s="30">
        <v>104</v>
      </c>
      <c r="B18" s="35" t="s">
        <v>83</v>
      </c>
      <c r="C18" s="54"/>
      <c r="D18" s="56"/>
      <c r="E18" s="49"/>
      <c r="F18" s="6">
        <f t="shared" si="0"/>
        <v>0</v>
      </c>
    </row>
    <row r="19" spans="1:6" x14ac:dyDescent="0.25">
      <c r="A19" s="30">
        <v>105</v>
      </c>
      <c r="B19" s="19" t="s">
        <v>84</v>
      </c>
      <c r="C19" s="54"/>
      <c r="D19" s="56"/>
      <c r="E19" s="49"/>
      <c r="F19" s="6">
        <f t="shared" si="0"/>
        <v>0</v>
      </c>
    </row>
    <row r="20" spans="1:6" ht="16.5" customHeight="1" x14ac:dyDescent="0.25">
      <c r="A20" s="4"/>
      <c r="B20" s="20" t="s">
        <v>86</v>
      </c>
      <c r="C20" s="8"/>
      <c r="D20" s="8"/>
      <c r="E20" s="8"/>
      <c r="F20" s="8"/>
    </row>
    <row r="21" spans="1:6" x14ac:dyDescent="0.25">
      <c r="A21" s="4">
        <v>106</v>
      </c>
      <c r="B21" s="5" t="s">
        <v>12</v>
      </c>
      <c r="C21" s="49"/>
      <c r="D21" s="49"/>
      <c r="E21" s="49"/>
      <c r="F21" s="6">
        <f t="shared" ref="F21:F24" si="1">SUM(C21,D21,E21)</f>
        <v>0</v>
      </c>
    </row>
    <row r="22" spans="1:6" x14ac:dyDescent="0.25">
      <c r="A22" s="4">
        <v>107</v>
      </c>
      <c r="B22" s="5" t="s">
        <v>13</v>
      </c>
      <c r="C22" s="49"/>
      <c r="D22" s="49"/>
      <c r="E22" s="49"/>
      <c r="F22" s="6">
        <f t="shared" si="1"/>
        <v>0</v>
      </c>
    </row>
    <row r="23" spans="1:6" x14ac:dyDescent="0.25">
      <c r="A23" s="4">
        <v>108</v>
      </c>
      <c r="B23" s="5" t="s">
        <v>23</v>
      </c>
      <c r="C23" s="49"/>
      <c r="D23" s="49"/>
      <c r="E23" s="49"/>
      <c r="F23" s="6">
        <f t="shared" si="1"/>
        <v>0</v>
      </c>
    </row>
    <row r="24" spans="1:6" x14ac:dyDescent="0.25">
      <c r="A24" s="4">
        <v>109</v>
      </c>
      <c r="B24" s="19" t="s">
        <v>24</v>
      </c>
      <c r="C24" s="49"/>
      <c r="D24" s="49"/>
      <c r="E24" s="49"/>
      <c r="F24" s="6">
        <f t="shared" si="1"/>
        <v>0</v>
      </c>
    </row>
    <row r="25" spans="1:6" x14ac:dyDescent="0.25">
      <c r="A25" s="4"/>
      <c r="B25" s="36" t="s">
        <v>87</v>
      </c>
      <c r="C25" s="8"/>
      <c r="D25" s="8"/>
      <c r="E25" s="8"/>
      <c r="F25" s="8"/>
    </row>
    <row r="26" spans="1:6" x14ac:dyDescent="0.25">
      <c r="A26" s="4">
        <v>110</v>
      </c>
      <c r="B26" s="5" t="s">
        <v>15</v>
      </c>
      <c r="C26" s="49"/>
      <c r="D26" s="49"/>
      <c r="E26" s="49"/>
      <c r="F26" s="6">
        <f t="shared" ref="F26:F27" si="2">SUM(C26,D26,E26)</f>
        <v>0</v>
      </c>
    </row>
    <row r="27" spans="1:6" x14ac:dyDescent="0.25">
      <c r="A27" s="4">
        <v>111</v>
      </c>
      <c r="B27" s="5" t="s">
        <v>16</v>
      </c>
      <c r="C27" s="49"/>
      <c r="D27" s="49"/>
      <c r="E27" s="49"/>
      <c r="F27" s="6">
        <f t="shared" si="2"/>
        <v>0</v>
      </c>
    </row>
    <row r="28" spans="1:6" x14ac:dyDescent="0.25">
      <c r="A28" s="4"/>
      <c r="B28" s="7" t="s">
        <v>88</v>
      </c>
      <c r="C28" s="8"/>
      <c r="D28" s="8"/>
      <c r="E28" s="8"/>
      <c r="F28" s="8"/>
    </row>
    <row r="29" spans="1:6" x14ac:dyDescent="0.25">
      <c r="A29" s="4">
        <v>112</v>
      </c>
      <c r="B29" s="5" t="s">
        <v>18</v>
      </c>
      <c r="C29" s="49"/>
      <c r="D29" s="49"/>
      <c r="E29" s="49"/>
      <c r="F29" s="6">
        <f t="shared" ref="F29:F34" si="3">SUM(C29,D29,E29)</f>
        <v>0</v>
      </c>
    </row>
    <row r="30" spans="1:6" x14ac:dyDescent="0.25">
      <c r="A30" s="4">
        <v>113</v>
      </c>
      <c r="B30" s="5" t="s">
        <v>19</v>
      </c>
      <c r="C30" s="49"/>
      <c r="D30" s="49"/>
      <c r="E30" s="49"/>
      <c r="F30" s="6">
        <f t="shared" si="3"/>
        <v>0</v>
      </c>
    </row>
    <row r="31" spans="1:6" x14ac:dyDescent="0.25">
      <c r="A31" s="4">
        <v>114</v>
      </c>
      <c r="B31" s="5" t="s">
        <v>20</v>
      </c>
      <c r="C31" s="49"/>
      <c r="D31" s="49"/>
      <c r="E31" s="49"/>
      <c r="F31" s="6">
        <f t="shared" si="3"/>
        <v>0</v>
      </c>
    </row>
    <row r="32" spans="1:6" x14ac:dyDescent="0.25">
      <c r="A32" s="4">
        <v>115</v>
      </c>
      <c r="B32" s="5" t="s">
        <v>21</v>
      </c>
      <c r="C32" s="49"/>
      <c r="D32" s="49"/>
      <c r="E32" s="49"/>
      <c r="F32" s="6">
        <f t="shared" si="3"/>
        <v>0</v>
      </c>
    </row>
    <row r="33" spans="1:6" x14ac:dyDescent="0.25">
      <c r="A33" s="4">
        <v>116</v>
      </c>
      <c r="B33" s="5" t="s">
        <v>22</v>
      </c>
      <c r="C33" s="49"/>
      <c r="D33" s="49"/>
      <c r="E33" s="49"/>
      <c r="F33" s="6">
        <f t="shared" si="3"/>
        <v>0</v>
      </c>
    </row>
    <row r="34" spans="1:6" x14ac:dyDescent="0.25">
      <c r="A34" s="4">
        <v>117</v>
      </c>
      <c r="B34" s="37" t="s">
        <v>89</v>
      </c>
      <c r="C34" s="49"/>
      <c r="D34" s="49"/>
      <c r="E34" s="49"/>
      <c r="F34" s="6">
        <f t="shared" si="3"/>
        <v>0</v>
      </c>
    </row>
  </sheetData>
  <sheetProtection password="83AF" sheet="1" objects="1" scenarios="1" selectLockedCells="1"/>
  <mergeCells count="22">
    <mergeCell ref="A1:F1"/>
    <mergeCell ref="A2:F2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</mergeCells>
  <printOptions horizontalCentered="1"/>
  <pageMargins left="0.25" right="0.25" top="0.3" bottom="0.25" header="0.3" footer="0.3"/>
  <pageSetup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showGridLines="0" view="pageLayout" zoomScaleNormal="100" workbookViewId="0">
      <selection activeCell="C9" sqref="C9"/>
    </sheetView>
  </sheetViews>
  <sheetFormatPr defaultRowHeight="15" x14ac:dyDescent="0.25"/>
  <cols>
    <col min="1" max="1" width="4.28515625" customWidth="1"/>
    <col min="2" max="2" width="55.28515625" customWidth="1"/>
    <col min="3" max="4" width="18.140625" customWidth="1"/>
  </cols>
  <sheetData>
    <row r="1" spans="1:16384" ht="15.75" x14ac:dyDescent="0.25">
      <c r="A1" s="158" t="s">
        <v>105</v>
      </c>
      <c r="B1" s="158"/>
      <c r="C1" s="158"/>
      <c r="D1" s="15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5">
      <c r="A2" s="150" t="s">
        <v>106</v>
      </c>
      <c r="B2" s="150"/>
      <c r="C2" s="150"/>
      <c r="D2" s="15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x14ac:dyDescent="0.25">
      <c r="A3" s="150" t="s">
        <v>107</v>
      </c>
      <c r="B3" s="150"/>
      <c r="C3" s="150"/>
      <c r="D3" s="15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ht="23.25" customHeight="1" thickTop="1" x14ac:dyDescent="0.25">
      <c r="A5" s="144" t="s">
        <v>104</v>
      </c>
      <c r="B5" s="145"/>
      <c r="C5" s="145"/>
      <c r="D5" s="146"/>
    </row>
    <row r="6" spans="1:16384" ht="8.25" customHeight="1" thickBot="1" x14ac:dyDescent="0.3">
      <c r="A6" s="147"/>
      <c r="B6" s="148"/>
      <c r="C6" s="148"/>
      <c r="D6" s="149"/>
    </row>
    <row r="7" spans="1:16384" ht="33" customHeight="1" thickTop="1" thickBot="1" x14ac:dyDescent="0.3">
      <c r="A7" s="41"/>
      <c r="C7" s="42" t="s">
        <v>102</v>
      </c>
      <c r="D7" s="42" t="s">
        <v>103</v>
      </c>
    </row>
    <row r="8" spans="1:16384" ht="16.5" customHeight="1" thickTop="1" thickBot="1" x14ac:dyDescent="0.3">
      <c r="A8" s="100" t="s">
        <v>9</v>
      </c>
      <c r="B8" s="101"/>
      <c r="C8" s="101"/>
      <c r="D8" s="102"/>
    </row>
    <row r="9" spans="1:16384" ht="15.75" thickTop="1" x14ac:dyDescent="0.25">
      <c r="A9" s="11">
        <v>1</v>
      </c>
      <c r="B9" s="47" t="s">
        <v>31</v>
      </c>
      <c r="C9" s="82"/>
      <c r="D9" s="82"/>
    </row>
    <row r="10" spans="1:16384" x14ac:dyDescent="0.25">
      <c r="A10" s="80">
        <v>2</v>
      </c>
      <c r="B10" s="9" t="s">
        <v>33</v>
      </c>
      <c r="C10" s="84"/>
      <c r="D10" s="84"/>
    </row>
    <row r="11" spans="1:16384" x14ac:dyDescent="0.25">
      <c r="A11" s="80">
        <v>3</v>
      </c>
      <c r="B11" s="9" t="s">
        <v>53</v>
      </c>
      <c r="C11" s="84"/>
      <c r="D11" s="84"/>
    </row>
    <row r="12" spans="1:16384" x14ac:dyDescent="0.25">
      <c r="A12" s="80">
        <v>4</v>
      </c>
      <c r="B12" s="9" t="s">
        <v>54</v>
      </c>
      <c r="C12" s="84"/>
      <c r="D12" s="84"/>
    </row>
    <row r="13" spans="1:16384" x14ac:dyDescent="0.25">
      <c r="A13" s="80">
        <v>5</v>
      </c>
      <c r="B13" s="9" t="s">
        <v>55</v>
      </c>
      <c r="C13" s="84"/>
      <c r="D13" s="84"/>
    </row>
    <row r="14" spans="1:16384" x14ac:dyDescent="0.25">
      <c r="A14" s="107">
        <v>6</v>
      </c>
      <c r="B14" s="46" t="s">
        <v>90</v>
      </c>
      <c r="C14" s="108"/>
      <c r="D14" s="108"/>
    </row>
    <row r="15" spans="1:16384" ht="25.5" x14ac:dyDescent="0.25">
      <c r="A15" s="107"/>
      <c r="B15" s="11" t="s">
        <v>65</v>
      </c>
      <c r="C15" s="109"/>
      <c r="D15" s="109"/>
    </row>
    <row r="16" spans="1:16384" x14ac:dyDescent="0.25">
      <c r="A16" s="107">
        <v>7</v>
      </c>
      <c r="B16" s="46" t="s">
        <v>91</v>
      </c>
      <c r="C16" s="108"/>
      <c r="D16" s="111"/>
    </row>
    <row r="17" spans="1:4" ht="25.5" x14ac:dyDescent="0.25">
      <c r="A17" s="107"/>
      <c r="B17" s="11" t="s">
        <v>65</v>
      </c>
      <c r="C17" s="109"/>
      <c r="D17" s="111"/>
    </row>
    <row r="18" spans="1:4" x14ac:dyDescent="0.25">
      <c r="A18" s="80"/>
      <c r="B18" s="7" t="s">
        <v>11</v>
      </c>
      <c r="C18" s="8"/>
      <c r="D18" s="8"/>
    </row>
    <row r="19" spans="1:4" x14ac:dyDescent="0.25">
      <c r="A19" s="80">
        <v>8</v>
      </c>
      <c r="B19" s="9" t="s">
        <v>12</v>
      </c>
      <c r="C19" s="84"/>
      <c r="D19" s="84"/>
    </row>
    <row r="20" spans="1:4" x14ac:dyDescent="0.25">
      <c r="A20" s="80">
        <v>9</v>
      </c>
      <c r="B20" s="9" t="s">
        <v>13</v>
      </c>
      <c r="C20" s="84"/>
      <c r="D20" s="84"/>
    </row>
    <row r="21" spans="1:4" x14ac:dyDescent="0.25">
      <c r="A21" s="80">
        <v>10</v>
      </c>
      <c r="B21" s="9" t="s">
        <v>23</v>
      </c>
      <c r="C21" s="84"/>
      <c r="D21" s="84"/>
    </row>
    <row r="22" spans="1:4" ht="15.75" thickBot="1" x14ac:dyDescent="0.3">
      <c r="A22" s="12">
        <v>11</v>
      </c>
      <c r="B22" s="46" t="s">
        <v>24</v>
      </c>
      <c r="C22" s="81"/>
      <c r="D22" s="81"/>
    </row>
    <row r="23" spans="1:4" ht="16.5" customHeight="1" thickTop="1" thickBot="1" x14ac:dyDescent="0.3">
      <c r="A23" s="100" t="s">
        <v>137</v>
      </c>
      <c r="B23" s="101"/>
      <c r="C23" s="101"/>
      <c r="D23" s="102"/>
    </row>
    <row r="24" spans="1:4" ht="15.75" thickTop="1" x14ac:dyDescent="0.25">
      <c r="A24" s="11">
        <v>12</v>
      </c>
      <c r="B24" s="47" t="s">
        <v>31</v>
      </c>
      <c r="C24" s="82"/>
      <c r="D24" s="82"/>
    </row>
    <row r="25" spans="1:4" x14ac:dyDescent="0.25">
      <c r="A25" s="80">
        <v>13</v>
      </c>
      <c r="B25" s="9" t="s">
        <v>33</v>
      </c>
      <c r="C25" s="84"/>
      <c r="D25" s="84"/>
    </row>
    <row r="26" spans="1:4" x14ac:dyDescent="0.25">
      <c r="A26" s="80">
        <v>14</v>
      </c>
      <c r="B26" s="9" t="s">
        <v>54</v>
      </c>
      <c r="C26" s="84"/>
      <c r="D26" s="84"/>
    </row>
    <row r="27" spans="1:4" x14ac:dyDescent="0.25">
      <c r="A27" s="80">
        <v>15</v>
      </c>
      <c r="B27" s="9" t="s">
        <v>55</v>
      </c>
      <c r="C27" s="84"/>
      <c r="D27" s="84"/>
    </row>
    <row r="28" spans="1:4" x14ac:dyDescent="0.25">
      <c r="A28" s="107">
        <v>16</v>
      </c>
      <c r="B28" s="46" t="s">
        <v>92</v>
      </c>
      <c r="C28" s="108"/>
      <c r="D28" s="111"/>
    </row>
    <row r="29" spans="1:4" ht="25.5" x14ac:dyDescent="0.25">
      <c r="A29" s="107"/>
      <c r="B29" s="11" t="s">
        <v>93</v>
      </c>
      <c r="C29" s="109"/>
      <c r="D29" s="111"/>
    </row>
    <row r="30" spans="1:4" x14ac:dyDescent="0.25">
      <c r="A30" s="48"/>
      <c r="B30" s="7" t="s">
        <v>26</v>
      </c>
      <c r="C30" s="57"/>
      <c r="D30" s="8"/>
    </row>
    <row r="31" spans="1:4" x14ac:dyDescent="0.25">
      <c r="A31" s="80">
        <v>17</v>
      </c>
      <c r="B31" s="9" t="s">
        <v>12</v>
      </c>
      <c r="C31" s="84"/>
      <c r="D31" s="84"/>
    </row>
    <row r="32" spans="1:4" x14ac:dyDescent="0.25">
      <c r="A32" s="80">
        <v>18</v>
      </c>
      <c r="B32" s="9" t="s">
        <v>13</v>
      </c>
      <c r="C32" s="84"/>
      <c r="D32" s="84"/>
    </row>
    <row r="33" spans="1:4" x14ac:dyDescent="0.25">
      <c r="A33" s="80">
        <v>19</v>
      </c>
      <c r="B33" s="9" t="s">
        <v>23</v>
      </c>
      <c r="C33" s="84"/>
      <c r="D33" s="84"/>
    </row>
    <row r="34" spans="1:4" ht="15.75" thickBot="1" x14ac:dyDescent="0.3">
      <c r="A34" s="12">
        <v>20</v>
      </c>
      <c r="B34" s="46" t="s">
        <v>24</v>
      </c>
      <c r="C34" s="81"/>
      <c r="D34" s="81"/>
    </row>
    <row r="35" spans="1:4" ht="33" customHeight="1" thickTop="1" thickBot="1" x14ac:dyDescent="0.3">
      <c r="A35" s="100" t="s">
        <v>29</v>
      </c>
      <c r="B35" s="101"/>
      <c r="C35" s="101"/>
      <c r="D35" s="102"/>
    </row>
    <row r="36" spans="1:4" ht="15.75" thickTop="1" x14ac:dyDescent="0.25">
      <c r="A36" s="88">
        <v>21</v>
      </c>
      <c r="B36" s="13" t="s">
        <v>31</v>
      </c>
      <c r="C36" s="90"/>
      <c r="D36" s="90"/>
    </row>
    <row r="37" spans="1:4" x14ac:dyDescent="0.25">
      <c r="A37" s="4">
        <v>22</v>
      </c>
      <c r="B37" s="5" t="s">
        <v>139</v>
      </c>
      <c r="C37" s="49"/>
      <c r="D37" s="49"/>
    </row>
    <row r="38" spans="1:4" x14ac:dyDescent="0.25">
      <c r="A38" s="4"/>
      <c r="B38" s="7" t="s">
        <v>26</v>
      </c>
      <c r="C38" s="8"/>
      <c r="D38" s="8"/>
    </row>
    <row r="39" spans="1:4" x14ac:dyDescent="0.25">
      <c r="A39" s="4">
        <v>23</v>
      </c>
      <c r="B39" s="5" t="s">
        <v>12</v>
      </c>
      <c r="C39" s="49"/>
      <c r="D39" s="49"/>
    </row>
    <row r="40" spans="1:4" x14ac:dyDescent="0.25">
      <c r="A40" s="4">
        <v>24</v>
      </c>
      <c r="B40" s="5" t="s">
        <v>13</v>
      </c>
      <c r="C40" s="49"/>
      <c r="D40" s="49"/>
    </row>
    <row r="41" spans="1:4" x14ac:dyDescent="0.25">
      <c r="A41" s="4">
        <v>25</v>
      </c>
      <c r="B41" s="5" t="s">
        <v>23</v>
      </c>
      <c r="C41" s="49"/>
      <c r="D41" s="49"/>
    </row>
    <row r="42" spans="1:4" ht="15.75" thickBot="1" x14ac:dyDescent="0.3">
      <c r="A42" s="87">
        <v>26</v>
      </c>
      <c r="B42" s="86" t="s">
        <v>24</v>
      </c>
      <c r="C42" s="89"/>
      <c r="D42" s="89"/>
    </row>
    <row r="43" spans="1:4" ht="16.5" customHeight="1" thickTop="1" thickBot="1" x14ac:dyDescent="0.3">
      <c r="A43" s="100" t="s">
        <v>101</v>
      </c>
      <c r="B43" s="101"/>
      <c r="C43" s="101"/>
      <c r="D43" s="102"/>
    </row>
    <row r="44" spans="1:4" ht="15.75" thickTop="1" x14ac:dyDescent="0.25">
      <c r="A44" s="88">
        <v>27</v>
      </c>
      <c r="B44" s="13" t="s">
        <v>94</v>
      </c>
      <c r="C44" s="91">
        <f>SUM(C10,C25,C37)</f>
        <v>0</v>
      </c>
      <c r="D44" s="91">
        <f>SUM(D10,D25,D37)</f>
        <v>0</v>
      </c>
    </row>
    <row r="45" spans="1:4" x14ac:dyDescent="0.25">
      <c r="A45" s="4">
        <v>28</v>
      </c>
      <c r="B45" s="5" t="s">
        <v>95</v>
      </c>
      <c r="C45" s="6">
        <f>SUM(C12,C13,C25)</f>
        <v>0</v>
      </c>
      <c r="D45" s="6">
        <f>SUM(D12,D13,D25)</f>
        <v>0</v>
      </c>
    </row>
    <row r="46" spans="1:4" ht="15.75" thickBot="1" x14ac:dyDescent="0.3">
      <c r="A46" s="43">
        <v>29</v>
      </c>
      <c r="B46" s="44" t="s">
        <v>96</v>
      </c>
      <c r="C46" s="45">
        <f>SUM(C14,C28)</f>
        <v>0</v>
      </c>
      <c r="D46" s="45">
        <f>SUM(D14,D28)</f>
        <v>0</v>
      </c>
    </row>
    <row r="47" spans="1:4" ht="16.5" customHeight="1" thickTop="1" thickBot="1" x14ac:dyDescent="0.3">
      <c r="A47" s="100" t="s">
        <v>97</v>
      </c>
      <c r="B47" s="101"/>
      <c r="C47" s="101"/>
      <c r="D47" s="102"/>
    </row>
    <row r="48" spans="1:4" ht="15.75" thickTop="1" x14ac:dyDescent="0.25">
      <c r="A48" s="88">
        <v>30</v>
      </c>
      <c r="B48" s="13" t="s">
        <v>36</v>
      </c>
      <c r="C48" s="90"/>
      <c r="D48" s="90"/>
    </row>
    <row r="49" spans="1:4" x14ac:dyDescent="0.25">
      <c r="A49" s="4">
        <v>31</v>
      </c>
      <c r="B49" s="5" t="s">
        <v>37</v>
      </c>
      <c r="C49" s="49"/>
      <c r="D49" s="49"/>
    </row>
    <row r="50" spans="1:4" x14ac:dyDescent="0.25">
      <c r="A50" s="4">
        <v>32</v>
      </c>
      <c r="B50" s="5" t="s">
        <v>38</v>
      </c>
      <c r="C50" s="49"/>
      <c r="D50" s="49"/>
    </row>
    <row r="51" spans="1:4" x14ac:dyDescent="0.25">
      <c r="A51" s="4">
        <v>33</v>
      </c>
      <c r="B51" s="5" t="s">
        <v>39</v>
      </c>
      <c r="C51" s="49"/>
      <c r="D51" s="49"/>
    </row>
    <row r="52" spans="1:4" ht="15.75" thickBot="1" x14ac:dyDescent="0.3">
      <c r="A52" s="87">
        <v>34</v>
      </c>
      <c r="B52" s="86" t="s">
        <v>98</v>
      </c>
      <c r="C52" s="89"/>
      <c r="D52" s="89"/>
    </row>
    <row r="53" spans="1:4" ht="16.5" customHeight="1" thickTop="1" thickBot="1" x14ac:dyDescent="0.3">
      <c r="A53" s="100" t="s">
        <v>99</v>
      </c>
      <c r="B53" s="101"/>
      <c r="C53" s="101"/>
      <c r="D53" s="102"/>
    </row>
    <row r="54" spans="1:4" ht="15.75" thickTop="1" x14ac:dyDescent="0.25">
      <c r="A54" s="88">
        <v>35</v>
      </c>
      <c r="B54" s="13" t="s">
        <v>40</v>
      </c>
      <c r="C54" s="90"/>
      <c r="D54" s="90"/>
    </row>
    <row r="55" spans="1:4" ht="16.5" customHeight="1" x14ac:dyDescent="0.25">
      <c r="A55" s="4">
        <v>36</v>
      </c>
      <c r="B55" s="5" t="s">
        <v>100</v>
      </c>
      <c r="C55" s="49"/>
      <c r="D55" s="49"/>
    </row>
    <row r="56" spans="1:4" x14ac:dyDescent="0.25">
      <c r="A56" s="4">
        <v>37</v>
      </c>
      <c r="B56" s="5" t="s">
        <v>41</v>
      </c>
      <c r="C56" s="49"/>
      <c r="D56" s="49"/>
    </row>
  </sheetData>
  <sheetProtection password="83AF" sheet="1" objects="1" scenarios="1" selectLockedCells="1"/>
  <mergeCells count="20">
    <mergeCell ref="A47:D47"/>
    <mergeCell ref="A53:D53"/>
    <mergeCell ref="C28:C29"/>
    <mergeCell ref="A8:D8"/>
    <mergeCell ref="A14:A15"/>
    <mergeCell ref="D14:D15"/>
    <mergeCell ref="A16:A17"/>
    <mergeCell ref="D16:D17"/>
    <mergeCell ref="A23:D23"/>
    <mergeCell ref="C16:C17"/>
    <mergeCell ref="C14:C15"/>
    <mergeCell ref="A28:A29"/>
    <mergeCell ref="D28:D29"/>
    <mergeCell ref="A35:D35"/>
    <mergeCell ref="A43:D43"/>
    <mergeCell ref="A5:D5"/>
    <mergeCell ref="A6:D6"/>
    <mergeCell ref="A1:D1"/>
    <mergeCell ref="A2:D2"/>
    <mergeCell ref="A3:D3"/>
  </mergeCells>
  <printOptions horizontalCentered="1"/>
  <pageMargins left="0.25" right="0.25" top="0.3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Layout" zoomScaleNormal="100" workbookViewId="0">
      <selection activeCell="A4" sqref="A4"/>
    </sheetView>
  </sheetViews>
  <sheetFormatPr defaultRowHeight="15" x14ac:dyDescent="0.25"/>
  <cols>
    <col min="1" max="1" width="54.28515625" customWidth="1"/>
    <col min="2" max="3" width="20.5703125" customWidth="1"/>
  </cols>
  <sheetData>
    <row r="1" spans="1:3" ht="16.5" thickBot="1" x14ac:dyDescent="0.3">
      <c r="A1" s="151" t="s">
        <v>123</v>
      </c>
      <c r="B1" s="152"/>
      <c r="C1" s="153"/>
    </row>
    <row r="2" spans="1:3" ht="30" x14ac:dyDescent="0.25">
      <c r="A2" s="59"/>
      <c r="B2" s="60" t="s">
        <v>122</v>
      </c>
      <c r="C2" s="60" t="s">
        <v>110</v>
      </c>
    </row>
    <row r="3" spans="1:3" x14ac:dyDescent="0.25">
      <c r="A3" s="61" t="s">
        <v>112</v>
      </c>
      <c r="B3" s="62">
        <f>'Homeless Count'!F91</f>
        <v>0</v>
      </c>
      <c r="C3" s="63">
        <v>1</v>
      </c>
    </row>
    <row r="4" spans="1:3" x14ac:dyDescent="0.25">
      <c r="A4" s="64" t="s">
        <v>113</v>
      </c>
      <c r="B4" s="62">
        <f>'Homeless Count'!C91</f>
        <v>0</v>
      </c>
      <c r="C4" s="63" t="e">
        <f>B4/$B$3</f>
        <v>#DIV/0!</v>
      </c>
    </row>
    <row r="5" spans="1:3" x14ac:dyDescent="0.25">
      <c r="A5" s="64" t="s">
        <v>114</v>
      </c>
      <c r="B5" s="62">
        <f>'Homeless Count'!D91</f>
        <v>0</v>
      </c>
      <c r="C5" s="63" t="e">
        <f t="shared" ref="C5:C6" si="0">B5/$B$3</f>
        <v>#DIV/0!</v>
      </c>
    </row>
    <row r="6" spans="1:3" x14ac:dyDescent="0.25">
      <c r="A6" s="64" t="s">
        <v>111</v>
      </c>
      <c r="B6" s="62">
        <f>'Homeless Count'!E91</f>
        <v>0</v>
      </c>
      <c r="C6" s="63" t="e">
        <f t="shared" si="0"/>
        <v>#DIV/0!</v>
      </c>
    </row>
    <row r="7" spans="1:3" x14ac:dyDescent="0.25">
      <c r="A7" s="65" t="s">
        <v>136</v>
      </c>
      <c r="B7" s="66"/>
      <c r="C7" s="67"/>
    </row>
    <row r="8" spans="1:3" x14ac:dyDescent="0.25">
      <c r="A8" s="61" t="s">
        <v>115</v>
      </c>
      <c r="B8" s="62">
        <f>SUM('Homeless Count'!F24,'Homeless Count'!F25)</f>
        <v>0</v>
      </c>
      <c r="C8" s="63" t="e">
        <f t="shared" ref="C8:C11" si="1">B8/$B$3</f>
        <v>#DIV/0!</v>
      </c>
    </row>
    <row r="9" spans="1:3" x14ac:dyDescent="0.25">
      <c r="A9" s="61" t="s">
        <v>160</v>
      </c>
      <c r="B9" s="62">
        <f>'Homeless Count'!F23</f>
        <v>0</v>
      </c>
      <c r="C9" s="63" t="e">
        <f t="shared" si="1"/>
        <v>#DIV/0!</v>
      </c>
    </row>
    <row r="10" spans="1:3" x14ac:dyDescent="0.25">
      <c r="A10" s="61" t="s">
        <v>130</v>
      </c>
      <c r="B10" s="62">
        <f>'Homeless Count'!F53</f>
        <v>0</v>
      </c>
      <c r="C10" s="63" t="e">
        <f>B10/$B$3</f>
        <v>#DIV/0!</v>
      </c>
    </row>
    <row r="11" spans="1:3" x14ac:dyDescent="0.25">
      <c r="A11" s="61" t="s">
        <v>135</v>
      </c>
      <c r="B11" s="62">
        <f>'Homeless Count'!F74</f>
        <v>0</v>
      </c>
      <c r="C11" s="63" t="e">
        <f t="shared" si="1"/>
        <v>#DIV/0!</v>
      </c>
    </row>
    <row r="12" spans="1:3" x14ac:dyDescent="0.25">
      <c r="A12" s="65" t="s">
        <v>134</v>
      </c>
      <c r="B12" s="66"/>
      <c r="C12" s="67"/>
    </row>
    <row r="13" spans="1:3" x14ac:dyDescent="0.25">
      <c r="A13" s="61" t="s">
        <v>116</v>
      </c>
      <c r="B13" s="62">
        <f>Youth!F9</f>
        <v>0</v>
      </c>
      <c r="C13" s="63" t="e">
        <f t="shared" ref="C13:C15" si="2">B13/$B$3</f>
        <v>#DIV/0!</v>
      </c>
    </row>
    <row r="14" spans="1:3" x14ac:dyDescent="0.25">
      <c r="A14" s="64" t="s">
        <v>117</v>
      </c>
      <c r="B14" s="62">
        <f>Youth!F10</f>
        <v>0</v>
      </c>
      <c r="C14" s="63" t="e">
        <f t="shared" si="2"/>
        <v>#DIV/0!</v>
      </c>
    </row>
    <row r="15" spans="1:3" x14ac:dyDescent="0.25">
      <c r="A15" s="64" t="s">
        <v>127</v>
      </c>
      <c r="B15" s="62">
        <f>Youth!F16</f>
        <v>0</v>
      </c>
      <c r="C15" s="63" t="e">
        <f t="shared" si="2"/>
        <v>#DIV/0!</v>
      </c>
    </row>
    <row r="16" spans="1:3" x14ac:dyDescent="0.25">
      <c r="A16" s="65" t="s">
        <v>131</v>
      </c>
      <c r="B16" s="66"/>
      <c r="C16" s="67"/>
    </row>
    <row r="17" spans="1:3" x14ac:dyDescent="0.25">
      <c r="A17" s="61" t="s">
        <v>118</v>
      </c>
      <c r="B17" s="62">
        <f>SUM(Veterans!F6,Veterans!F28)</f>
        <v>0</v>
      </c>
      <c r="C17" s="63" t="e">
        <f t="shared" ref="C17:C18" si="3">B17/$B$3</f>
        <v>#DIV/0!</v>
      </c>
    </row>
    <row r="18" spans="1:3" x14ac:dyDescent="0.25">
      <c r="A18" s="61" t="s">
        <v>108</v>
      </c>
      <c r="B18" s="62">
        <f>SUM(Veterans!F7,Veterans!F29)</f>
        <v>0</v>
      </c>
      <c r="C18" s="63" t="e">
        <f t="shared" si="3"/>
        <v>#DIV/0!</v>
      </c>
    </row>
    <row r="19" spans="1:3" x14ac:dyDescent="0.25">
      <c r="A19" s="64" t="s">
        <v>109</v>
      </c>
      <c r="B19" s="62">
        <f>Veterans!F7</f>
        <v>0</v>
      </c>
      <c r="C19" s="63" t="e">
        <f>B19/$B$3</f>
        <v>#DIV/0!</v>
      </c>
    </row>
    <row r="20" spans="1:3" x14ac:dyDescent="0.25">
      <c r="A20" s="64" t="s">
        <v>170</v>
      </c>
      <c r="B20" s="62">
        <f>Veterans!F29</f>
        <v>0</v>
      </c>
      <c r="C20" s="63" t="e">
        <f>B20/$B$3</f>
        <v>#DIV/0!</v>
      </c>
    </row>
    <row r="21" spans="1:3" x14ac:dyDescent="0.25">
      <c r="A21" s="65" t="s">
        <v>132</v>
      </c>
      <c r="B21" s="66"/>
      <c r="C21" s="67"/>
    </row>
    <row r="22" spans="1:3" x14ac:dyDescent="0.25">
      <c r="A22" s="61" t="s">
        <v>119</v>
      </c>
      <c r="B22" s="62">
        <f>'Homeless Count'!F93</f>
        <v>0</v>
      </c>
      <c r="C22" s="63" t="e">
        <f t="shared" ref="C22:C24" si="4">B22/$B$3</f>
        <v>#DIV/0!</v>
      </c>
    </row>
    <row r="23" spans="1:3" x14ac:dyDescent="0.25">
      <c r="A23" s="64" t="s">
        <v>120</v>
      </c>
      <c r="B23" s="62">
        <f>'Homeless Count'!F26</f>
        <v>0</v>
      </c>
      <c r="C23" s="63" t="e">
        <f>B23/$B$3</f>
        <v>#DIV/0!</v>
      </c>
    </row>
    <row r="24" spans="1:3" x14ac:dyDescent="0.25">
      <c r="A24" s="64" t="s">
        <v>171</v>
      </c>
      <c r="B24" s="62">
        <f>'Homeless Count'!F56</f>
        <v>0</v>
      </c>
      <c r="C24" s="63" t="e">
        <f t="shared" si="4"/>
        <v>#DIV/0!</v>
      </c>
    </row>
    <row r="25" spans="1:3" x14ac:dyDescent="0.25">
      <c r="A25" s="65" t="s">
        <v>133</v>
      </c>
      <c r="B25" s="66"/>
      <c r="C25" s="67"/>
    </row>
    <row r="26" spans="1:3" x14ac:dyDescent="0.25">
      <c r="A26" s="61" t="s">
        <v>125</v>
      </c>
      <c r="B26" s="62">
        <f>Subpopulations!F4</f>
        <v>0</v>
      </c>
      <c r="C26" s="63" t="e">
        <f t="shared" ref="C26:C29" si="5">B26/$B$3</f>
        <v>#DIV/0!</v>
      </c>
    </row>
    <row r="27" spans="1:3" x14ac:dyDescent="0.25">
      <c r="A27" s="61" t="s">
        <v>124</v>
      </c>
      <c r="B27" s="62">
        <f>Subpopulations!F5</f>
        <v>0</v>
      </c>
      <c r="C27" s="63" t="e">
        <f t="shared" si="5"/>
        <v>#DIV/0!</v>
      </c>
    </row>
    <row r="28" spans="1:3" x14ac:dyDescent="0.25">
      <c r="A28" s="61" t="s">
        <v>126</v>
      </c>
      <c r="B28" s="62">
        <f>Subpopulations!F6</f>
        <v>0</v>
      </c>
      <c r="C28" s="63" t="e">
        <f t="shared" si="5"/>
        <v>#DIV/0!</v>
      </c>
    </row>
    <row r="29" spans="1:3" x14ac:dyDescent="0.25">
      <c r="A29" s="61" t="s">
        <v>121</v>
      </c>
      <c r="B29" s="62">
        <f>Subpopulations!F7</f>
        <v>0</v>
      </c>
      <c r="C29" s="63" t="e">
        <f t="shared" si="5"/>
        <v>#DIV/0!</v>
      </c>
    </row>
  </sheetData>
  <sheetProtection password="83AF" sheet="1" objects="1" scenarios="1"/>
  <mergeCells count="1">
    <mergeCell ref="A1:C1"/>
  </mergeCells>
  <printOptions horizontalCentered="1"/>
  <pageMargins left="0.25" right="0.25" top="0.3" bottom="0.2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Layout" zoomScaleNormal="100" workbookViewId="0">
      <selection activeCell="N3" sqref="N3"/>
    </sheetView>
  </sheetViews>
  <sheetFormatPr defaultRowHeight="15" x14ac:dyDescent="0.25"/>
  <sheetData>
    <row r="1" spans="1:11" ht="18.75" x14ac:dyDescent="0.3">
      <c r="A1" s="159" t="s">
        <v>188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x14ac:dyDescent="0.25">
      <c r="A3" s="163" t="s">
        <v>172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x14ac:dyDescent="0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x14ac:dyDescent="0.25">
      <c r="A21" s="164" t="s">
        <v>145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x14ac:dyDescent="0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x14ac:dyDescent="0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x14ac:dyDescent="0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 x14ac:dyDescent="0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x14ac:dyDescent="0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x14ac:dyDescent="0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x14ac:dyDescent="0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</row>
    <row r="32" spans="1:11" x14ac:dyDescent="0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x14ac:dyDescent="0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x14ac:dyDescent="0.25">
      <c r="A36" s="164" t="s">
        <v>153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</row>
    <row r="42" spans="1:1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</row>
    <row r="47" spans="1:1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  <row r="48" spans="1:1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</row>
    <row r="51" spans="1:1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1:1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 x14ac:dyDescent="0.25">
      <c r="A53" s="164" t="s">
        <v>184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1:1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</row>
    <row r="55" spans="1:11" x14ac:dyDescent="0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  <row r="56" spans="1:1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</row>
    <row r="57" spans="1:11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x14ac:dyDescent="0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</row>
    <row r="59" spans="1:11" x14ac:dyDescent="0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1:11" x14ac:dyDescent="0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</row>
    <row r="61" spans="1:11" x14ac:dyDescent="0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</row>
    <row r="62" spans="1:11" x14ac:dyDescent="0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</row>
    <row r="63" spans="1:1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</row>
    <row r="64" spans="1:11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</row>
    <row r="65" spans="1:11" x14ac:dyDescent="0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</row>
    <row r="66" spans="1:1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</row>
    <row r="67" spans="1:11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</row>
    <row r="68" spans="1:11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</row>
    <row r="69" spans="1:11" x14ac:dyDescent="0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</row>
    <row r="70" spans="1:11" x14ac:dyDescent="0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</row>
    <row r="71" spans="1:11" x14ac:dyDescent="0.25">
      <c r="A71" s="164" t="s">
        <v>185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</row>
    <row r="72" spans="1:11" x14ac:dyDescent="0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</row>
    <row r="73" spans="1:11" x14ac:dyDescent="0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</row>
    <row r="74" spans="1:11" x14ac:dyDescent="0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</row>
    <row r="75" spans="1:11" x14ac:dyDescent="0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</row>
    <row r="76" spans="1:11" x14ac:dyDescent="0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</row>
    <row r="77" spans="1:11" x14ac:dyDescent="0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</row>
    <row r="78" spans="1:11" x14ac:dyDescent="0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</row>
    <row r="79" spans="1:11" x14ac:dyDescent="0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</row>
    <row r="80" spans="1:11" x14ac:dyDescent="0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</row>
    <row r="81" spans="1:11" x14ac:dyDescent="0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</row>
    <row r="82" spans="1:11" x14ac:dyDescent="0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</row>
    <row r="83" spans="1:11" x14ac:dyDescent="0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</row>
    <row r="84" spans="1:11" x14ac:dyDescent="0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</row>
    <row r="85" spans="1:11" x14ac:dyDescent="0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</row>
    <row r="86" spans="1:11" x14ac:dyDescent="0.25">
      <c r="A86" s="164" t="s">
        <v>186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x14ac:dyDescent="0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</row>
    <row r="88" spans="1:11" x14ac:dyDescent="0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</row>
    <row r="89" spans="1:11" x14ac:dyDescent="0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</row>
    <row r="90" spans="1:11" x14ac:dyDescent="0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</row>
    <row r="91" spans="1:11" x14ac:dyDescent="0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11" x14ac:dyDescent="0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</row>
    <row r="93" spans="1:11" x14ac:dyDescent="0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</row>
    <row r="94" spans="1:11" x14ac:dyDescent="0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</row>
    <row r="95" spans="1:11" x14ac:dyDescent="0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</row>
    <row r="96" spans="1:11" x14ac:dyDescent="0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</row>
    <row r="97" spans="1:11" x14ac:dyDescent="0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</row>
    <row r="98" spans="1:11" x14ac:dyDescent="0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</row>
    <row r="99" spans="1:11" x14ac:dyDescent="0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</row>
    <row r="100" spans="1:11" x14ac:dyDescent="0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</row>
    <row r="101" spans="1:11" x14ac:dyDescent="0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</row>
    <row r="102" spans="1:11" x14ac:dyDescent="0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</row>
    <row r="103" spans="1:11" ht="18.75" x14ac:dyDescent="0.3">
      <c r="A103" s="165" t="s">
        <v>189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</row>
    <row r="104" spans="1:11" ht="15" customHeight="1" x14ac:dyDescent="0.3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</row>
    <row r="105" spans="1:11" x14ac:dyDescent="0.25">
      <c r="A105" s="164" t="s">
        <v>173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</row>
    <row r="106" spans="1:11" x14ac:dyDescent="0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</row>
    <row r="107" spans="1:11" x14ac:dyDescent="0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</row>
    <row r="108" spans="1:11" x14ac:dyDescent="0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1:11" x14ac:dyDescent="0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</row>
    <row r="110" spans="1:11" x14ac:dyDescent="0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</row>
    <row r="111" spans="1:11" x14ac:dyDescent="0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</row>
    <row r="112" spans="1:11" x14ac:dyDescent="0.2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</row>
    <row r="113" spans="1:11" x14ac:dyDescent="0.2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</row>
    <row r="114" spans="1:11" x14ac:dyDescent="0.2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1:11" x14ac:dyDescent="0.2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1:11" x14ac:dyDescent="0.2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1:11" x14ac:dyDescent="0.2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1:11" x14ac:dyDescent="0.2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1:11" x14ac:dyDescent="0.2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1:11" x14ac:dyDescent="0.2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</row>
    <row r="121" spans="1:11" x14ac:dyDescent="0.25">
      <c r="A121" s="164" t="s">
        <v>174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</row>
    <row r="122" spans="1:11" x14ac:dyDescent="0.2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</row>
    <row r="123" spans="1:11" x14ac:dyDescent="0.2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</row>
    <row r="124" spans="1:11" x14ac:dyDescent="0.2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</row>
    <row r="125" spans="1:11" x14ac:dyDescent="0.2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</row>
    <row r="126" spans="1:11" x14ac:dyDescent="0.2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</row>
    <row r="127" spans="1:11" x14ac:dyDescent="0.2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</row>
    <row r="128" spans="1:11" x14ac:dyDescent="0.2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</row>
    <row r="129" spans="1:11" x14ac:dyDescent="0.2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</row>
    <row r="130" spans="1:11" x14ac:dyDescent="0.2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</row>
    <row r="131" spans="1:11" x14ac:dyDescent="0.2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</row>
    <row r="132" spans="1:11" x14ac:dyDescent="0.2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1:11" x14ac:dyDescent="0.2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</row>
    <row r="134" spans="1:11" x14ac:dyDescent="0.2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</row>
    <row r="135" spans="1:11" x14ac:dyDescent="0.2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1:11" x14ac:dyDescent="0.25">
      <c r="A136" s="167" t="s">
        <v>183</v>
      </c>
      <c r="B136" s="167"/>
      <c r="C136" s="167"/>
      <c r="D136" s="167"/>
      <c r="E136" s="167"/>
      <c r="F136" s="167"/>
      <c r="G136" s="167"/>
      <c r="H136" s="167"/>
      <c r="I136" s="167"/>
      <c r="J136" s="162"/>
      <c r="K136" s="162"/>
    </row>
    <row r="137" spans="1:11" x14ac:dyDescent="0.2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1:11" x14ac:dyDescent="0.25">
      <c r="A138" s="164" t="s">
        <v>180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1:11" x14ac:dyDescent="0.2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</row>
    <row r="140" spans="1:11" x14ac:dyDescent="0.2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</row>
    <row r="141" spans="1:11" x14ac:dyDescent="0.2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</row>
    <row r="142" spans="1:11" x14ac:dyDescent="0.2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</row>
    <row r="143" spans="1:11" x14ac:dyDescent="0.2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1:11" x14ac:dyDescent="0.2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x14ac:dyDescent="0.2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</row>
    <row r="146" spans="1:11" x14ac:dyDescent="0.2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</row>
    <row r="147" spans="1:11" x14ac:dyDescent="0.2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</row>
    <row r="148" spans="1:11" x14ac:dyDescent="0.2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11" x14ac:dyDescent="0.2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1:11" x14ac:dyDescent="0.2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1:11" x14ac:dyDescent="0.2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1:11" x14ac:dyDescent="0.2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1:11" x14ac:dyDescent="0.25">
      <c r="A153" s="168" t="s">
        <v>182</v>
      </c>
      <c r="B153" s="167"/>
      <c r="C153" s="167"/>
      <c r="D153" s="167"/>
      <c r="E153" s="167"/>
      <c r="F153" s="167"/>
      <c r="G153" s="167"/>
      <c r="H153" s="167"/>
      <c r="I153" s="167"/>
      <c r="J153" s="162"/>
      <c r="K153" s="162"/>
    </row>
  </sheetData>
  <mergeCells count="3">
    <mergeCell ref="A1:K1"/>
    <mergeCell ref="A3:K3"/>
    <mergeCell ref="A103:K103"/>
  </mergeCells>
  <printOptions horizontalCentered="1"/>
  <pageMargins left="0.25" right="0.25" top="0.3" bottom="0.2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3" sqref="B3"/>
    </sheetView>
  </sheetViews>
  <sheetFormatPr defaultRowHeight="15" x14ac:dyDescent="0.25"/>
  <cols>
    <col min="2" max="4" width="17.85546875" customWidth="1"/>
  </cols>
  <sheetData>
    <row r="1" spans="1:14" x14ac:dyDescent="0.25">
      <c r="A1" s="154" t="s">
        <v>175</v>
      </c>
      <c r="B1" s="154"/>
      <c r="C1" s="154"/>
      <c r="D1" s="154"/>
    </row>
    <row r="2" spans="1:14" ht="30" x14ac:dyDescent="0.25">
      <c r="A2" s="25"/>
      <c r="B2" s="72" t="s">
        <v>187</v>
      </c>
      <c r="C2" s="72" t="s">
        <v>51</v>
      </c>
      <c r="D2" s="71" t="s">
        <v>163</v>
      </c>
    </row>
    <row r="3" spans="1:14" x14ac:dyDescent="0.25">
      <c r="A3" s="25">
        <v>2005</v>
      </c>
      <c r="B3" s="169"/>
      <c r="C3" s="169"/>
      <c r="D3" s="169"/>
    </row>
    <row r="4" spans="1:14" x14ac:dyDescent="0.25">
      <c r="A4" s="25">
        <v>2006</v>
      </c>
      <c r="B4" s="169"/>
      <c r="C4" s="169"/>
      <c r="D4" s="169"/>
    </row>
    <row r="5" spans="1:14" x14ac:dyDescent="0.25">
      <c r="A5" s="25">
        <v>2007</v>
      </c>
      <c r="B5" s="169"/>
      <c r="C5" s="169"/>
      <c r="D5" s="169"/>
    </row>
    <row r="6" spans="1:14" x14ac:dyDescent="0.25">
      <c r="A6" s="25">
        <v>2008</v>
      </c>
      <c r="B6" s="169"/>
      <c r="C6" s="169"/>
      <c r="D6" s="169"/>
    </row>
    <row r="7" spans="1:14" x14ac:dyDescent="0.25">
      <c r="A7" s="25">
        <v>2009</v>
      </c>
      <c r="B7" s="169"/>
      <c r="C7" s="169"/>
      <c r="D7" s="169"/>
    </row>
    <row r="8" spans="1:14" x14ac:dyDescent="0.25">
      <c r="A8" s="25">
        <v>2010</v>
      </c>
      <c r="B8" s="169"/>
      <c r="C8" s="169"/>
      <c r="D8" s="169"/>
    </row>
    <row r="9" spans="1:14" x14ac:dyDescent="0.25">
      <c r="A9" s="25">
        <v>2011</v>
      </c>
      <c r="B9" s="169"/>
      <c r="C9" s="169"/>
      <c r="D9" s="169"/>
    </row>
    <row r="10" spans="1:14" x14ac:dyDescent="0.25">
      <c r="A10" s="25">
        <v>2012</v>
      </c>
      <c r="B10" s="169"/>
      <c r="C10" s="169"/>
      <c r="D10" s="169"/>
    </row>
    <row r="11" spans="1:14" x14ac:dyDescent="0.25">
      <c r="A11" s="25">
        <v>2013</v>
      </c>
      <c r="B11" s="169"/>
      <c r="C11" s="169"/>
      <c r="D11" s="169"/>
    </row>
    <row r="12" spans="1:14" x14ac:dyDescent="0.25">
      <c r="A12" s="70">
        <v>2014</v>
      </c>
      <c r="B12" s="169"/>
      <c r="C12" s="169"/>
      <c r="D12" s="169"/>
    </row>
    <row r="13" spans="1:14" x14ac:dyDescent="0.25">
      <c r="A13" s="25">
        <v>2015</v>
      </c>
      <c r="B13" s="71">
        <f>SUM('Homeless Count'!C91,'Homeless Count'!D91)</f>
        <v>0</v>
      </c>
      <c r="C13" s="71">
        <f>'Homeless Count'!E91</f>
        <v>0</v>
      </c>
      <c r="D13" s="71">
        <f>'Homeless Count'!F91</f>
        <v>0</v>
      </c>
    </row>
    <row r="14" spans="1:14" x14ac:dyDescent="0.25">
      <c r="A14" s="75"/>
      <c r="B14" s="76"/>
      <c r="C14" s="76"/>
      <c r="D14" s="76"/>
    </row>
    <row r="15" spans="1:14" x14ac:dyDescent="0.25">
      <c r="A15" s="154" t="s">
        <v>176</v>
      </c>
      <c r="B15" s="154"/>
      <c r="C15" s="154"/>
      <c r="D15" s="154"/>
    </row>
    <row r="16" spans="1:14" ht="45" x14ac:dyDescent="0.25">
      <c r="A16" s="25"/>
      <c r="B16" s="72" t="s">
        <v>177</v>
      </c>
      <c r="C16" s="72" t="s">
        <v>144</v>
      </c>
      <c r="D16" s="72" t="s">
        <v>178</v>
      </c>
      <c r="E16" s="155" t="s">
        <v>179</v>
      </c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3" x14ac:dyDescent="0.25">
      <c r="A17" s="25">
        <v>2005</v>
      </c>
      <c r="B17" s="169"/>
      <c r="C17" s="169"/>
      <c r="D17" s="77"/>
    </row>
    <row r="18" spans="1:13" x14ac:dyDescent="0.25">
      <c r="A18" s="25">
        <v>2006</v>
      </c>
      <c r="B18" s="169"/>
      <c r="C18" s="169"/>
      <c r="D18" s="77"/>
    </row>
    <row r="19" spans="1:13" x14ac:dyDescent="0.25">
      <c r="A19" s="25">
        <v>2007</v>
      </c>
      <c r="B19" s="169"/>
      <c r="C19" s="169"/>
      <c r="D19" s="77"/>
    </row>
    <row r="20" spans="1:13" x14ac:dyDescent="0.25">
      <c r="A20" s="25">
        <v>2008</v>
      </c>
      <c r="B20" s="169"/>
      <c r="C20" s="169"/>
      <c r="D20" s="77"/>
    </row>
    <row r="21" spans="1:13" x14ac:dyDescent="0.25">
      <c r="A21" s="25">
        <v>2009</v>
      </c>
      <c r="B21" s="169"/>
      <c r="C21" s="169"/>
      <c r="D21" s="77"/>
    </row>
    <row r="22" spans="1:13" x14ac:dyDescent="0.25">
      <c r="A22" s="25">
        <v>2010</v>
      </c>
      <c r="B22" s="169"/>
      <c r="C22" s="169"/>
      <c r="D22" s="77"/>
    </row>
    <row r="23" spans="1:13" x14ac:dyDescent="0.25">
      <c r="A23" s="25">
        <v>2011</v>
      </c>
      <c r="B23" s="169"/>
      <c r="C23" s="169"/>
      <c r="D23" s="169"/>
    </row>
    <row r="24" spans="1:13" x14ac:dyDescent="0.25">
      <c r="A24" s="25">
        <v>2012</v>
      </c>
      <c r="B24" s="169"/>
      <c r="C24" s="169"/>
      <c r="D24" s="169"/>
    </row>
    <row r="25" spans="1:13" x14ac:dyDescent="0.25">
      <c r="A25" s="25">
        <v>2013</v>
      </c>
      <c r="B25" s="169"/>
      <c r="C25" s="169"/>
      <c r="D25" s="169"/>
    </row>
    <row r="26" spans="1:13" x14ac:dyDescent="0.25">
      <c r="A26" s="70">
        <v>2014</v>
      </c>
      <c r="B26" s="169"/>
      <c r="C26" s="169"/>
      <c r="D26" s="169"/>
    </row>
    <row r="27" spans="1:13" x14ac:dyDescent="0.25">
      <c r="A27" s="25">
        <v>2015</v>
      </c>
      <c r="B27" s="71">
        <f>'Homeless Count'!F22</f>
        <v>0</v>
      </c>
      <c r="C27" s="71">
        <f>'Homeless Count'!F53</f>
        <v>0</v>
      </c>
      <c r="D27" s="71">
        <f>'Homeless Count'!F74</f>
        <v>0</v>
      </c>
    </row>
    <row r="28" spans="1:13" x14ac:dyDescent="0.25">
      <c r="A28" s="75"/>
      <c r="B28" s="76"/>
      <c r="C28" s="76"/>
      <c r="D28" s="76"/>
    </row>
    <row r="29" spans="1:13" x14ac:dyDescent="0.25">
      <c r="A29" s="154" t="s">
        <v>181</v>
      </c>
      <c r="B29" s="154"/>
      <c r="C29" s="154"/>
      <c r="D29" s="154"/>
    </row>
    <row r="30" spans="1:13" ht="30" x14ac:dyDescent="0.25">
      <c r="A30" s="25"/>
      <c r="B30" s="72" t="s">
        <v>161</v>
      </c>
      <c r="C30" s="72" t="s">
        <v>159</v>
      </c>
      <c r="D30" s="72" t="s">
        <v>98</v>
      </c>
      <c r="E30" s="73" t="s">
        <v>162</v>
      </c>
      <c r="F30" s="74"/>
      <c r="G30" s="74"/>
      <c r="H30" s="74"/>
      <c r="I30" s="74"/>
      <c r="J30" s="74"/>
      <c r="K30" s="74"/>
      <c r="L30" s="74"/>
      <c r="M30" s="74"/>
    </row>
    <row r="31" spans="1:13" x14ac:dyDescent="0.25">
      <c r="A31" s="25">
        <v>2005</v>
      </c>
      <c r="B31" s="169"/>
      <c r="C31" s="169"/>
      <c r="D31" s="169"/>
    </row>
    <row r="32" spans="1:13" x14ac:dyDescent="0.25">
      <c r="A32" s="25">
        <v>2006</v>
      </c>
      <c r="B32" s="169"/>
      <c r="C32" s="169"/>
      <c r="D32" s="169"/>
    </row>
    <row r="33" spans="1:4" x14ac:dyDescent="0.25">
      <c r="A33" s="25">
        <v>2007</v>
      </c>
      <c r="B33" s="169"/>
      <c r="C33" s="169"/>
      <c r="D33" s="169"/>
    </row>
    <row r="34" spans="1:4" x14ac:dyDescent="0.25">
      <c r="A34" s="25">
        <v>2008</v>
      </c>
      <c r="B34" s="169"/>
      <c r="C34" s="169"/>
      <c r="D34" s="169"/>
    </row>
    <row r="35" spans="1:4" x14ac:dyDescent="0.25">
      <c r="A35" s="25">
        <v>2009</v>
      </c>
      <c r="B35" s="169"/>
      <c r="C35" s="169"/>
      <c r="D35" s="169"/>
    </row>
    <row r="36" spans="1:4" x14ac:dyDescent="0.25">
      <c r="A36" s="25">
        <v>2010</v>
      </c>
      <c r="B36" s="169"/>
      <c r="C36" s="169"/>
      <c r="D36" s="169"/>
    </row>
    <row r="37" spans="1:4" x14ac:dyDescent="0.25">
      <c r="A37" s="25">
        <v>2011</v>
      </c>
      <c r="B37" s="169"/>
      <c r="C37" s="169"/>
      <c r="D37" s="169"/>
    </row>
    <row r="38" spans="1:4" x14ac:dyDescent="0.25">
      <c r="A38" s="25">
        <v>2012</v>
      </c>
      <c r="B38" s="169"/>
      <c r="C38" s="169"/>
      <c r="D38" s="169"/>
    </row>
    <row r="39" spans="1:4" x14ac:dyDescent="0.25">
      <c r="A39" s="25">
        <v>2013</v>
      </c>
      <c r="B39" s="169"/>
      <c r="C39" s="169"/>
      <c r="D39" s="169"/>
    </row>
    <row r="40" spans="1:4" x14ac:dyDescent="0.25">
      <c r="A40" s="70">
        <v>2014</v>
      </c>
      <c r="B40" s="169"/>
      <c r="C40" s="169"/>
      <c r="D40" s="169"/>
    </row>
    <row r="41" spans="1:4" x14ac:dyDescent="0.25">
      <c r="A41" s="25">
        <v>2015</v>
      </c>
      <c r="B41" s="71">
        <f>SUM('Homeless Count'!F22,'Homeless Count'!F74)</f>
        <v>0</v>
      </c>
      <c r="C41" s="71">
        <f>'Homeless Count'!F93</f>
        <v>0</v>
      </c>
      <c r="D41" s="71">
        <f>SUM(Veterans!F7,Veterans!F29)</f>
        <v>0</v>
      </c>
    </row>
  </sheetData>
  <sheetProtection password="83AF" sheet="1" objects="1" scenarios="1"/>
  <mergeCells count="4">
    <mergeCell ref="A1:D1"/>
    <mergeCell ref="A29:D29"/>
    <mergeCell ref="A15:D15"/>
    <mergeCell ref="E16:N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16" sqref="I16"/>
    </sheetView>
  </sheetViews>
  <sheetFormatPr defaultRowHeight="15" x14ac:dyDescent="0.25"/>
  <cols>
    <col min="1" max="1" width="19.5703125" customWidth="1"/>
    <col min="2" max="2" width="15.140625" customWidth="1"/>
    <col min="3" max="3" width="17" customWidth="1"/>
    <col min="4" max="4" width="12.5703125" customWidth="1"/>
    <col min="5" max="6" width="12.140625" customWidth="1"/>
    <col min="8" max="8" width="10.28515625" customWidth="1"/>
  </cols>
  <sheetData>
    <row r="1" spans="1:4" x14ac:dyDescent="0.25">
      <c r="A1" s="68" t="s">
        <v>172</v>
      </c>
    </row>
    <row r="2" spans="1:4" ht="30" x14ac:dyDescent="0.25">
      <c r="B2" s="1" t="s">
        <v>164</v>
      </c>
      <c r="C2" s="1" t="s">
        <v>8</v>
      </c>
      <c r="D2" s="1" t="s">
        <v>51</v>
      </c>
    </row>
    <row r="3" spans="1:4" x14ac:dyDescent="0.25">
      <c r="A3" s="1" t="s">
        <v>141</v>
      </c>
      <c r="B3">
        <f>'Homeless Count'!C91</f>
        <v>0</v>
      </c>
      <c r="C3">
        <f>'Homeless Count'!D91</f>
        <v>0</v>
      </c>
      <c r="D3">
        <f>'Homeless Count'!E91</f>
        <v>0</v>
      </c>
    </row>
    <row r="4" spans="1:4" ht="30" x14ac:dyDescent="0.25">
      <c r="A4" s="1" t="s">
        <v>142</v>
      </c>
      <c r="B4">
        <f>'Homeless Count'!C22</f>
        <v>0</v>
      </c>
      <c r="C4">
        <f>'Homeless Count'!D22</f>
        <v>0</v>
      </c>
      <c r="D4">
        <f>'Homeless Count'!E22</f>
        <v>0</v>
      </c>
    </row>
    <row r="5" spans="1:4" ht="30" x14ac:dyDescent="0.25">
      <c r="A5" s="1" t="s">
        <v>144</v>
      </c>
      <c r="B5">
        <f>'Homeless Count'!C53</f>
        <v>0</v>
      </c>
      <c r="C5">
        <f>'Homeless Count'!D53</f>
        <v>0</v>
      </c>
      <c r="D5">
        <f>'Homeless Count'!E53</f>
        <v>0</v>
      </c>
    </row>
    <row r="6" spans="1:4" ht="30" x14ac:dyDescent="0.25">
      <c r="A6" s="1" t="s">
        <v>143</v>
      </c>
      <c r="B6">
        <f>'Homeless Count'!C74</f>
        <v>0</v>
      </c>
      <c r="C6">
        <f>'Homeless Count'!D74</f>
        <v>0</v>
      </c>
      <c r="D6">
        <f>'Homeless Count'!E74</f>
        <v>0</v>
      </c>
    </row>
    <row r="8" spans="1:4" x14ac:dyDescent="0.25">
      <c r="A8" s="68" t="s">
        <v>145</v>
      </c>
    </row>
    <row r="9" spans="1:4" x14ac:dyDescent="0.25">
      <c r="B9" t="s">
        <v>146</v>
      </c>
    </row>
    <row r="10" spans="1:4" ht="30.75" customHeight="1" x14ac:dyDescent="0.25">
      <c r="A10" s="1" t="s">
        <v>142</v>
      </c>
      <c r="B10">
        <f>'Homeless Count'!F22</f>
        <v>0</v>
      </c>
    </row>
    <row r="11" spans="1:4" ht="30" x14ac:dyDescent="0.25">
      <c r="A11" s="1" t="s">
        <v>144</v>
      </c>
      <c r="B11">
        <f>'Homeless Count'!F53</f>
        <v>0</v>
      </c>
    </row>
    <row r="12" spans="1:4" ht="30" x14ac:dyDescent="0.25">
      <c r="A12" s="1" t="s">
        <v>143</v>
      </c>
      <c r="B12">
        <f>'Homeless Count'!F74</f>
        <v>0</v>
      </c>
    </row>
    <row r="13" spans="1:4" x14ac:dyDescent="0.25">
      <c r="A13" s="1"/>
      <c r="B13" t="s">
        <v>147</v>
      </c>
    </row>
    <row r="14" spans="1:4" x14ac:dyDescent="0.25">
      <c r="A14" s="1" t="s">
        <v>148</v>
      </c>
      <c r="B14">
        <f>SUM('Homeless Count'!F25,'Homeless Count'!F55)</f>
        <v>0</v>
      </c>
    </row>
    <row r="15" spans="1:4" x14ac:dyDescent="0.25">
      <c r="A15" s="1" t="s">
        <v>149</v>
      </c>
      <c r="B15">
        <f>SUM('Homeless Count'!F24,'Homeless Count'!F54)</f>
        <v>0</v>
      </c>
    </row>
    <row r="16" spans="1:4" x14ac:dyDescent="0.25">
      <c r="A16" s="1" t="s">
        <v>150</v>
      </c>
      <c r="B16">
        <f>SUM('Homeless Count'!F23,'Homeless Count'!F74)</f>
        <v>0</v>
      </c>
    </row>
    <row r="17" spans="1:11" x14ac:dyDescent="0.25">
      <c r="A17" s="1"/>
      <c r="B17" t="s">
        <v>26</v>
      </c>
    </row>
    <row r="18" spans="1:11" x14ac:dyDescent="0.25">
      <c r="A18" s="1" t="s">
        <v>12</v>
      </c>
      <c r="B18">
        <f>SUM('Homeless Count'!F30,'Homeless Count'!F58,'Homeless Count'!F76)</f>
        <v>0</v>
      </c>
    </row>
    <row r="19" spans="1:11" x14ac:dyDescent="0.25">
      <c r="A19" s="1" t="s">
        <v>13</v>
      </c>
      <c r="B19">
        <f>SUM('Homeless Count'!F31,'Homeless Count'!F59,'Homeless Count'!F77)</f>
        <v>0</v>
      </c>
    </row>
    <row r="20" spans="1:11" x14ac:dyDescent="0.25">
      <c r="A20" s="1" t="s">
        <v>151</v>
      </c>
      <c r="B20">
        <f>SUM('Homeless Count'!F32,'Homeless Count'!F60,'Homeless Count'!F78)</f>
        <v>0</v>
      </c>
    </row>
    <row r="21" spans="1:11" x14ac:dyDescent="0.25">
      <c r="A21" s="1" t="s">
        <v>152</v>
      </c>
      <c r="B21">
        <f>SUM('Homeless Count'!F33,'Homeless Count'!F61,'Homeless Count'!F79)</f>
        <v>0</v>
      </c>
    </row>
    <row r="23" spans="1:11" x14ac:dyDescent="0.25">
      <c r="A23" s="69" t="s">
        <v>153</v>
      </c>
    </row>
    <row r="24" spans="1:11" ht="45" x14ac:dyDescent="0.25">
      <c r="A24" s="1" t="s">
        <v>154</v>
      </c>
      <c r="B24" s="1" t="s">
        <v>165</v>
      </c>
      <c r="C24" s="1" t="s">
        <v>166</v>
      </c>
      <c r="D24" s="1" t="s">
        <v>155</v>
      </c>
      <c r="E24" s="1" t="s">
        <v>167</v>
      </c>
      <c r="F24" s="1" t="s">
        <v>168</v>
      </c>
      <c r="G24" s="1" t="s">
        <v>156</v>
      </c>
      <c r="H24" s="1" t="s">
        <v>169</v>
      </c>
      <c r="I24" s="1" t="s">
        <v>157</v>
      </c>
      <c r="J24" s="1" t="s">
        <v>158</v>
      </c>
      <c r="K24" s="1"/>
    </row>
    <row r="25" spans="1:11" x14ac:dyDescent="0.25">
      <c r="A25" s="78" t="e">
        <f>'Homeless Count'!F93/'Homeless Count'!F91</f>
        <v>#DIV/0!</v>
      </c>
      <c r="B25" s="79" t="e">
        <f>'Homeless Count'!F26/'Homeless Count'!F91</f>
        <v>#DIV/0!</v>
      </c>
      <c r="C25" s="79" t="e">
        <f>'Homeless Count'!F56/'Homeless Count'!F91</f>
        <v>#DIV/0!</v>
      </c>
      <c r="D25" s="79" t="e">
        <f>SUM(Veterans!F7,Veterans!F29)/'Homeless Count'!F91</f>
        <v>#DIV/0!</v>
      </c>
      <c r="E25" s="79" t="e">
        <f>Veterans!F7/'Homeless Count'!F91</f>
        <v>#DIV/0!</v>
      </c>
      <c r="F25" s="79" t="e">
        <f>Veterans!F29/'Homeless Count'!F91</f>
        <v>#DIV/0!</v>
      </c>
      <c r="G25" s="79" t="e">
        <f>Subpopulations!F4/'Homeless Count'!F91</f>
        <v>#DIV/0!</v>
      </c>
      <c r="H25" s="79" t="e">
        <f>Subpopulations!F5/'Homeless Count'!F91</f>
        <v>#DIV/0!</v>
      </c>
      <c r="I25" s="79" t="e">
        <f>Subpopulations!F6/'Homeless Count'!F91</f>
        <v>#DIV/0!</v>
      </c>
      <c r="J25" s="79" t="e">
        <f>Subpopulations!F7/'Homeless Count'!F91</f>
        <v>#DIV/0!</v>
      </c>
    </row>
    <row r="26" spans="1:11" x14ac:dyDescent="0.25">
      <c r="A26" s="1"/>
    </row>
    <row r="27" spans="1:11" x14ac:dyDescent="0.25">
      <c r="A27" s="68" t="s">
        <v>184</v>
      </c>
    </row>
    <row r="28" spans="1:11" ht="45" x14ac:dyDescent="0.25">
      <c r="B28" s="1" t="s">
        <v>102</v>
      </c>
      <c r="C28" s="1" t="s">
        <v>103</v>
      </c>
    </row>
    <row r="29" spans="1:11" x14ac:dyDescent="0.25">
      <c r="A29" t="s">
        <v>141</v>
      </c>
      <c r="B29">
        <f>'RRH &amp; PSH'!C44</f>
        <v>0</v>
      </c>
      <c r="C29">
        <f>'RRH &amp; PSH'!D44</f>
        <v>0</v>
      </c>
    </row>
    <row r="30" spans="1:11" ht="30" x14ac:dyDescent="0.25">
      <c r="A30" s="1" t="s">
        <v>142</v>
      </c>
      <c r="B30">
        <f>'RRH &amp; PSH'!C10</f>
        <v>0</v>
      </c>
      <c r="C30">
        <f>'RRH &amp; PSH'!FAMPPL</f>
        <v>0</v>
      </c>
    </row>
    <row r="31" spans="1:11" ht="30" x14ac:dyDescent="0.25">
      <c r="A31" s="1" t="s">
        <v>144</v>
      </c>
      <c r="B31">
        <f>'RRH &amp; PSH'!C25</f>
        <v>0</v>
      </c>
      <c r="C31">
        <f>'RRH &amp; PSH'!INDPPL</f>
        <v>0</v>
      </c>
    </row>
    <row r="32" spans="1:11" ht="30" x14ac:dyDescent="0.25">
      <c r="A32" s="1" t="s">
        <v>143</v>
      </c>
      <c r="B32">
        <f>'RRH &amp; PSH'!C37</f>
        <v>0</v>
      </c>
      <c r="C32">
        <f>'RRH &amp; PSH'!CHILDPPL</f>
        <v>0</v>
      </c>
    </row>
    <row r="34" spans="1:2" x14ac:dyDescent="0.25">
      <c r="A34" s="69" t="s">
        <v>185</v>
      </c>
    </row>
    <row r="35" spans="1:2" x14ac:dyDescent="0.25">
      <c r="B35" t="s">
        <v>146</v>
      </c>
    </row>
    <row r="36" spans="1:2" ht="30" x14ac:dyDescent="0.25">
      <c r="A36" s="1" t="s">
        <v>142</v>
      </c>
      <c r="B36">
        <f>SUM('RRH &amp; PSH'!C10,'RRH &amp; PSH'!FAMPPL)</f>
        <v>0</v>
      </c>
    </row>
    <row r="37" spans="1:2" ht="30" x14ac:dyDescent="0.25">
      <c r="A37" s="1" t="s">
        <v>144</v>
      </c>
      <c r="B37">
        <f>SUM('RRH &amp; PSH'!C25,'RRH &amp; PSH'!INDPPL)</f>
        <v>0</v>
      </c>
    </row>
    <row r="38" spans="1:2" ht="30" x14ac:dyDescent="0.25">
      <c r="A38" s="1" t="s">
        <v>143</v>
      </c>
      <c r="B38">
        <f>SUM('RRH &amp; PSH'!C37,'RRH &amp; PSH'!CHILDPPL)</f>
        <v>0</v>
      </c>
    </row>
    <row r="39" spans="1:2" x14ac:dyDescent="0.25">
      <c r="B39" t="s">
        <v>147</v>
      </c>
    </row>
    <row r="40" spans="1:2" x14ac:dyDescent="0.25">
      <c r="A40" s="1" t="s">
        <v>148</v>
      </c>
      <c r="B40">
        <f>SUM('RRH &amp; PSH'!C13,'RRH &amp; PSH'!D13,'RRH &amp; PSH'!C27,'RRH &amp; PSH'!D27)</f>
        <v>0</v>
      </c>
    </row>
    <row r="41" spans="1:2" x14ac:dyDescent="0.25">
      <c r="A41" s="1" t="s">
        <v>149</v>
      </c>
      <c r="B41">
        <f>SUM('RRH &amp; PSH'!C12,'RRH &amp; PSH'!D12,'RRH &amp; PSH'!C26,'RRH &amp; PSH'!D26)</f>
        <v>0</v>
      </c>
    </row>
    <row r="42" spans="1:2" x14ac:dyDescent="0.25">
      <c r="A42" s="1" t="s">
        <v>150</v>
      </c>
      <c r="B42">
        <f>SUM('RRH &amp; PSH'!C11,'RRH &amp; PSH'!D11,'RRH &amp; PSH'!C37,'RRH &amp; PSH'!CHILDPPL)</f>
        <v>0</v>
      </c>
    </row>
    <row r="43" spans="1:2" x14ac:dyDescent="0.25">
      <c r="B43" t="s">
        <v>26</v>
      </c>
    </row>
    <row r="44" spans="1:2" x14ac:dyDescent="0.25">
      <c r="A44" s="1" t="s">
        <v>12</v>
      </c>
      <c r="B44">
        <f>SUM('RRH &amp; PSH'!C19,'RRH &amp; PSH'!D19,'RRH &amp; PSH'!C31,'RRH &amp; PSH'!D31,'RRH &amp; PSH'!C39,'RRH &amp; PSH'!D39)</f>
        <v>0</v>
      </c>
    </row>
    <row r="45" spans="1:2" x14ac:dyDescent="0.25">
      <c r="A45" s="1" t="s">
        <v>13</v>
      </c>
      <c r="B45">
        <f>SUM('RRH &amp; PSH'!C20,'RRH &amp; PSH'!D20,'RRH &amp; PSH'!C32,'RRH &amp; PSH'!D32,'RRH &amp; PSH'!C40,'RRH &amp; PSH'!D40)</f>
        <v>0</v>
      </c>
    </row>
    <row r="46" spans="1:2" x14ac:dyDescent="0.25">
      <c r="A46" s="1" t="s">
        <v>151</v>
      </c>
      <c r="B46">
        <f>SUM('RRH &amp; PSH'!C21,'RRH &amp; PSH'!D21,'RRH &amp; PSH'!C33,'RRH &amp; PSH'!D33,'RRH &amp; PSH'!C41,'RRH &amp; PSH'!D41)</f>
        <v>0</v>
      </c>
    </row>
    <row r="47" spans="1:2" x14ac:dyDescent="0.25">
      <c r="A47" s="1" t="s">
        <v>152</v>
      </c>
      <c r="B47">
        <f>SUM('RRH &amp; PSH'!C22,'RRH &amp; PSH'!D22,'RRH &amp; PSH'!C34,'RRH &amp; PSH'!D34,'RRH &amp; PSH'!C42,'RRH &amp; PSH'!D42)</f>
        <v>0</v>
      </c>
    </row>
    <row r="49" spans="1:8" x14ac:dyDescent="0.25">
      <c r="A49" s="69" t="s">
        <v>186</v>
      </c>
    </row>
    <row r="50" spans="1:8" ht="45" x14ac:dyDescent="0.25">
      <c r="A50" s="1" t="s">
        <v>154</v>
      </c>
      <c r="B50" s="1" t="s">
        <v>165</v>
      </c>
      <c r="C50" s="1" t="s">
        <v>166</v>
      </c>
      <c r="D50" s="1" t="s">
        <v>98</v>
      </c>
      <c r="E50" s="1" t="s">
        <v>156</v>
      </c>
      <c r="F50" s="1" t="s">
        <v>169</v>
      </c>
      <c r="G50" s="1" t="s">
        <v>157</v>
      </c>
      <c r="H50" s="1" t="s">
        <v>158</v>
      </c>
    </row>
    <row r="51" spans="1:8" x14ac:dyDescent="0.25">
      <c r="A51" s="79" t="e">
        <f>SUM('RRH &amp; PSH'!C46,'RRH &amp; PSH'!D46)/SUM('RRH &amp; PSH'!C44,'RRH &amp; PSH'!D44)</f>
        <v>#DIV/0!</v>
      </c>
      <c r="B51" s="79" t="e">
        <f>SUM('RRH &amp; PSH'!C14:C15,'RRH &amp; PSH'!FAMCH)/SUM('RRH &amp; PSH'!C44,'RRH &amp; PSH'!D44)</f>
        <v>#DIV/0!</v>
      </c>
      <c r="C51" s="79" t="e">
        <f>SUM('RRH &amp; PSH'!C28:C29,'RRH &amp; PSH'!INDCH)/SUM('RRH &amp; PSH'!C44,'RRH &amp; PSH'!D44)</f>
        <v>#DIV/0!</v>
      </c>
      <c r="D51" s="79" t="e">
        <f>SUM('RRH &amp; PSH'!C52,'RRH &amp; PSH'!D52)/SUM('RRH &amp; PSH'!C44,'RRH &amp; PSH'!D44)</f>
        <v>#DIV/0!</v>
      </c>
      <c r="E51" s="79" t="e">
        <f>SUM('RRH &amp; PSH'!C48,'RRH &amp; PSH'!D48)/SUM('RRH &amp; PSH'!C44,'RRH &amp; PSH'!D44)</f>
        <v>#DIV/0!</v>
      </c>
      <c r="F51" s="79" t="e">
        <f>SUM('RRH &amp; PSH'!C49,'RRH &amp; PSH'!D49)/SUM('RRH &amp; PSH'!C44,'RRH &amp; PSH'!D44)</f>
        <v>#DIV/0!</v>
      </c>
      <c r="G51" s="79" t="e">
        <f>SUM('RRH &amp; PSH'!C50,'RRH &amp; PSH'!D50)/SUM('RRH &amp; PSH'!C44,'RRH &amp; PSH'!D44)</f>
        <v>#DIV/0!</v>
      </c>
      <c r="H51" s="79" t="e">
        <f>SUM('RRH &amp; PSH'!C51,'RRH &amp; PSH'!D51)/SUM('RRH &amp; PSH'!C44,'RRH &amp; PSH'!D44)</f>
        <v>#DIV/0!</v>
      </c>
    </row>
  </sheetData>
  <sheetProtection password="83AF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Homeless Count</vt:lpstr>
      <vt:lpstr>Subpopulations</vt:lpstr>
      <vt:lpstr>Veterans</vt:lpstr>
      <vt:lpstr>Youth</vt:lpstr>
      <vt:lpstr>RRH &amp; PSH</vt:lpstr>
      <vt:lpstr>Summary</vt:lpstr>
      <vt:lpstr>Dashboard</vt:lpstr>
      <vt:lpstr>FILL IN</vt:lpstr>
      <vt:lpstr>Formulas</vt:lpstr>
      <vt:lpstr>'RRH &amp; PSH'!CHILDPPL</vt:lpstr>
      <vt:lpstr>'RRH &amp; PSH'!FAMCH</vt:lpstr>
      <vt:lpstr>'RRH &amp; PSH'!FAMPPL</vt:lpstr>
      <vt:lpstr>'RRH &amp; PSH'!INDCH</vt:lpstr>
      <vt:lpstr>'RRH &amp; PSH'!INDPPL</vt:lpstr>
      <vt:lpstr>Dashboard!Print_Area</vt:lpstr>
      <vt:lpstr>'Homeless Count'!Text7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cp:lastPrinted>2015-01-29T17:25:31Z</cp:lastPrinted>
  <dcterms:created xsi:type="dcterms:W3CDTF">2014-12-02T20:10:32Z</dcterms:created>
  <dcterms:modified xsi:type="dcterms:W3CDTF">2015-02-17T17:41:39Z</dcterms:modified>
</cp:coreProperties>
</file>